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225" windowWidth="12630" windowHeight="12165" activeTab="7"/>
  </bookViews>
  <sheets>
    <sheet name="CTM TAB 1-1" sheetId="9" r:id="rId1"/>
    <sheet name="tab 1-2" sheetId="10" r:id="rId2"/>
    <sheet name="CTM TAB 2-1" sheetId="11" r:id="rId3"/>
    <sheet name="CTM TAB 2-2" sheetId="17" r:id="rId4"/>
    <sheet name=" CTM TAB 3-1" sheetId="5" r:id="rId5"/>
    <sheet name="CTM TAB 3-2" sheetId="14" r:id="rId6"/>
    <sheet name="CTM TAB 3-3 " sheetId="18" r:id="rId7"/>
    <sheet name="CTM TAB 4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</externalReferences>
  <definedNames>
    <definedName name="_________cat1">'[1]I - Données de base'!$C$34</definedName>
    <definedName name="_________cat2">'[1]I - Données de base'!$C$35</definedName>
    <definedName name="_________cat3">'[1]I - Données de base'!$C$36</definedName>
    <definedName name="_________cat4">'[1]I - Données de base'!$C$37</definedName>
    <definedName name="_________cat5">'[1]I - Données de base'!$C$39</definedName>
    <definedName name="_________cat6">'[1]I - Données de base'!$C$38</definedName>
    <definedName name="_________ind2003">'[2]I - Données de base PMT'!#REF!</definedName>
    <definedName name="________cat1">'[3]I - Données de base'!$C$34</definedName>
    <definedName name="________cat2">'[3]I - Données de base'!$C$35</definedName>
    <definedName name="________cat3">'[3]I - Données de base'!$C$36</definedName>
    <definedName name="________cat4">'[3]I - Données de base'!$C$37</definedName>
    <definedName name="________cat5">'[3]I - Données de base'!$C$39</definedName>
    <definedName name="________cat6">'[3]I - Données de base'!$C$38</definedName>
    <definedName name="________cat7">'[2]I - Données de base PMT'!$C$41</definedName>
    <definedName name="________ind2002">'[2]I - Données de base PMT'!$C$18</definedName>
    <definedName name="________ind2003">'[3]I - Données de base'!#REF!</definedName>
    <definedName name="________pc1">'[2]II - Salaires PMT'!$H$5</definedName>
    <definedName name="________pc2">'[2]II - Salaires PMT'!$H$6</definedName>
    <definedName name="________pc3">'[2]II - Salaires PMT'!$H$7</definedName>
    <definedName name="________pc4">'[2]II - Salaires PMT'!$H$8</definedName>
    <definedName name="________pc5">'[2]II - Salaires PMT'!$H$10</definedName>
    <definedName name="________pc6">'[2]II - Salaires PMT'!$H$9</definedName>
    <definedName name="________PIB2">#REF!</definedName>
    <definedName name="________ps1">'[2]II - Salaires PMT'!$I$5</definedName>
    <definedName name="________ps2">'[2]II - Salaires PMT'!$I$6</definedName>
    <definedName name="________ps3">'[2]II - Salaires PMT'!$I$7</definedName>
    <definedName name="________ps4">'[2]II - Salaires PMT'!$I$8</definedName>
    <definedName name="________ps5">'[2]II - Salaires PMT'!$I$10</definedName>
    <definedName name="________ps6">'[2]II - Salaires PMT'!$I$9</definedName>
    <definedName name="_______cat1">'[3]I - Données de base'!$C$34</definedName>
    <definedName name="_______cat2">'[3]I - Données de base'!$C$35</definedName>
    <definedName name="_______cat3">'[3]I - Données de base'!$C$36</definedName>
    <definedName name="_______cat4">'[3]I - Données de base'!$C$37</definedName>
    <definedName name="_______cat5">'[3]I - Données de base'!$C$39</definedName>
    <definedName name="_______cat6">'[3]I - Données de base'!$C$38</definedName>
    <definedName name="_______cat7">'[4]I - Données de base PMT'!$C$41</definedName>
    <definedName name="_______Ch373015">#REF!</definedName>
    <definedName name="_______Chp373015">#REF!</definedName>
    <definedName name="_______eff1">#REF!</definedName>
    <definedName name="_______eff2">#REF!</definedName>
    <definedName name="_______eff3">#REF!</definedName>
    <definedName name="_______eff4">#REF!</definedName>
    <definedName name="_______fc3194">#REF!</definedName>
    <definedName name="_______fc3390">#REF!</definedName>
    <definedName name="_______ind2002">'[4]I - Données de base PMT'!$C$18</definedName>
    <definedName name="_______ind2003">'[3]I - Données de base'!#REF!</definedName>
    <definedName name="_______par1111">#REF!</definedName>
    <definedName name="_______par1113">#REF!</definedName>
    <definedName name="_______par1121">#REF!</definedName>
    <definedName name="_______par1160">#REF!</definedName>
    <definedName name="_______par1181">#REF!</definedName>
    <definedName name="_______par1191">#REF!</definedName>
    <definedName name="_______par1211">#REF!</definedName>
    <definedName name="_______par1214">#REF!</definedName>
    <definedName name="_______par1221">#REF!</definedName>
    <definedName name="_______par1222">#REF!</definedName>
    <definedName name="_______par1224">#REF!</definedName>
    <definedName name="_______par1226">#REF!</definedName>
    <definedName name="_______par1231">#REF!</definedName>
    <definedName name="_______par1232">#REF!</definedName>
    <definedName name="_______par1234">#REF!</definedName>
    <definedName name="_______par1235">#REF!</definedName>
    <definedName name="_______par1236">#REF!</definedName>
    <definedName name="_______par1241">#REF!</definedName>
    <definedName name="_______par1246">#REF!</definedName>
    <definedName name="_______par1250">#REF!</definedName>
    <definedName name="_______par1271">#REF!</definedName>
    <definedName name="_______par1276">#REF!</definedName>
    <definedName name="_______par1279">#REF!</definedName>
    <definedName name="_______par1292">#REF!</definedName>
    <definedName name="_______par1293">#REF!</definedName>
    <definedName name="_______par1294">#REF!</definedName>
    <definedName name="_______par1411">#REF!</definedName>
    <definedName name="_______pc1">#REF!</definedName>
    <definedName name="_______pc2">'[4]II - Salaires PMT'!$H$6</definedName>
    <definedName name="_______pc3">'[4]II - Salaires PMT'!$H$7</definedName>
    <definedName name="_______pc4">'[4]II - Salaires PMT'!$H$8</definedName>
    <definedName name="_______pc5">'[4]II - Salaires PMT'!$H$10</definedName>
    <definedName name="_______pc6">'[4]II - Salaires PMT'!$H$9</definedName>
    <definedName name="_______PIB2">#REF!</definedName>
    <definedName name="_______ps1">'[4]II - Salaires PMT'!$I$5</definedName>
    <definedName name="_______ps2">'[4]II - Salaires PMT'!$I$6</definedName>
    <definedName name="_______ps3">'[4]II - Salaires PMT'!$I$7</definedName>
    <definedName name="_______ps4">'[4]II - Salaires PMT'!$I$8</definedName>
    <definedName name="_______ps5">'[4]II - Salaires PMT'!$I$10</definedName>
    <definedName name="_______ps6">'[4]II - Salaires PMT'!$I$9</definedName>
    <definedName name="_______pt94">#REF!</definedName>
    <definedName name="_______tab1">'[5]TABLEdes DEP'!$A$1:$B$112</definedName>
    <definedName name="_______tab2">'[5]TABLEdes DEP'!$A$1:$C$112</definedName>
    <definedName name="______apr02">#REF!</definedName>
    <definedName name="______apr03">#REF!</definedName>
    <definedName name="______apr04">#REF!</definedName>
    <definedName name="______apr05">#REF!</definedName>
    <definedName name="______apr06">#REF!</definedName>
    <definedName name="______apr07">#REF!</definedName>
    <definedName name="______apr08">#REF!</definedName>
    <definedName name="______apr10">#REF!</definedName>
    <definedName name="______apr11">#REF!</definedName>
    <definedName name="______apr12">#REF!</definedName>
    <definedName name="______apr13">#REF!</definedName>
    <definedName name="______apr14">#REF!</definedName>
    <definedName name="______apr15">#REF!</definedName>
    <definedName name="______bg2">#REF!</definedName>
    <definedName name="______cat1">'[3]I - Données de base'!$C$34</definedName>
    <definedName name="______cat2">'[3]I - Données de base'!$C$35</definedName>
    <definedName name="______cat3">'[3]I - Données de base'!$C$36</definedName>
    <definedName name="______cat4">'[3]I - Données de base'!$C$37</definedName>
    <definedName name="______cat5">'[3]I - Données de base'!$C$39</definedName>
    <definedName name="______cat6">'[3]I - Données de base'!$C$38</definedName>
    <definedName name="______cat7">'[4]I - Données de base PMT'!$C$41</definedName>
    <definedName name="______Ch373015">#REF!</definedName>
    <definedName name="______Chp373015">#REF!</definedName>
    <definedName name="______cmp10">#REF!</definedName>
    <definedName name="______cmp101">#REF!</definedName>
    <definedName name="______cmp102">#REF!</definedName>
    <definedName name="______cmp103">#REF!</definedName>
    <definedName name="______cmp104">#REF!</definedName>
    <definedName name="______cmp105">#REF!</definedName>
    <definedName name="______cmp106">#REF!</definedName>
    <definedName name="______cmp107">#REF!</definedName>
    <definedName name="______cmp108">#REF!</definedName>
    <definedName name="______cmp11">#REF!</definedName>
    <definedName name="______cmp12">#REF!</definedName>
    <definedName name="______cmp13">#REF!</definedName>
    <definedName name="______cmp14">#REF!</definedName>
    <definedName name="______cmp15">#REF!</definedName>
    <definedName name="______cmp16">#REF!</definedName>
    <definedName name="______cmp17">#REF!</definedName>
    <definedName name="______cmp18">#REF!</definedName>
    <definedName name="______cmp19">#REF!</definedName>
    <definedName name="______cmp20">#REF!</definedName>
    <definedName name="______cmp201">#REF!</definedName>
    <definedName name="______cmp202">#REF!</definedName>
    <definedName name="______cmp203">#REF!</definedName>
    <definedName name="______cmp204">#REF!</definedName>
    <definedName name="______cmp205">#REF!</definedName>
    <definedName name="______cmp206">#REF!</definedName>
    <definedName name="______cmp207">#REF!</definedName>
    <definedName name="______cmp208">#REF!</definedName>
    <definedName name="______cmp21">#REF!</definedName>
    <definedName name="______cmp22">#REF!</definedName>
    <definedName name="______cmp23">#REF!</definedName>
    <definedName name="______cmp24">#REF!</definedName>
    <definedName name="______cmp25">#REF!</definedName>
    <definedName name="______cmp26">#REF!</definedName>
    <definedName name="______cmp27">#REF!</definedName>
    <definedName name="______cmp28">#REF!</definedName>
    <definedName name="______cmp29">#REF!</definedName>
    <definedName name="______cmp30">#REF!</definedName>
    <definedName name="______cmp301">#REF!</definedName>
    <definedName name="______cmp302">#REF!</definedName>
    <definedName name="______cmp303">#REF!</definedName>
    <definedName name="______cmp304">#REF!</definedName>
    <definedName name="______cmp305">#REF!</definedName>
    <definedName name="______cmp306">#REF!</definedName>
    <definedName name="______cmp307">#REF!</definedName>
    <definedName name="______cmp308">#REF!</definedName>
    <definedName name="______cmp31">#REF!</definedName>
    <definedName name="______cmp32">#REF!</definedName>
    <definedName name="______cmp33">#REF!</definedName>
    <definedName name="______cmp34">#REF!</definedName>
    <definedName name="______cmp35">#REF!</definedName>
    <definedName name="______cmp36">#REF!</definedName>
    <definedName name="______cmp37">#REF!</definedName>
    <definedName name="______cmp38">#REF!</definedName>
    <definedName name="______cmp39">#REF!</definedName>
    <definedName name="______cmp40">#REF!</definedName>
    <definedName name="______cmp401">#REF!</definedName>
    <definedName name="______cmp402">#REF!</definedName>
    <definedName name="______cmp403">#REF!</definedName>
    <definedName name="______cmp404">#REF!</definedName>
    <definedName name="______cmp405">#REF!</definedName>
    <definedName name="______cmp406">#REF!</definedName>
    <definedName name="______cmp407">#REF!</definedName>
    <definedName name="______cmp408">#REF!</definedName>
    <definedName name="______cmp41">#REF!</definedName>
    <definedName name="______cmp42">#REF!</definedName>
    <definedName name="______cmp43">#REF!</definedName>
    <definedName name="______cmp44">#REF!</definedName>
    <definedName name="______cmp45">#REF!</definedName>
    <definedName name="______cmp46">#REF!</definedName>
    <definedName name="______cmp47">#REF!</definedName>
    <definedName name="______cmp48">#REF!</definedName>
    <definedName name="______cmp49">#REF!</definedName>
    <definedName name="______cmp50">#REF!</definedName>
    <definedName name="______cmp501">#REF!</definedName>
    <definedName name="______cmp502">#REF!</definedName>
    <definedName name="______cmp503">#REF!</definedName>
    <definedName name="______cmp504">#REF!</definedName>
    <definedName name="______cmp505">#REF!</definedName>
    <definedName name="______cmp506">#REF!</definedName>
    <definedName name="______cmp507">#REF!</definedName>
    <definedName name="______cmp508">#REF!</definedName>
    <definedName name="______cmp51">#REF!</definedName>
    <definedName name="______cmp52">#REF!</definedName>
    <definedName name="______cmp53">#REF!</definedName>
    <definedName name="______cmp54">#REF!</definedName>
    <definedName name="______cmp55">#REF!</definedName>
    <definedName name="______cmp56">#REF!</definedName>
    <definedName name="______cmp57">#REF!</definedName>
    <definedName name="______cmp58">#REF!</definedName>
    <definedName name="______cmp59">#REF!</definedName>
    <definedName name="______cmp60">#REF!</definedName>
    <definedName name="______cmp601">#REF!</definedName>
    <definedName name="______cmp602">#REF!</definedName>
    <definedName name="______cmp603">#REF!</definedName>
    <definedName name="______cmp604">#REF!</definedName>
    <definedName name="______cmp605">#REF!</definedName>
    <definedName name="______cmp606">#REF!</definedName>
    <definedName name="______cmp607">#REF!</definedName>
    <definedName name="______cmp608">#REF!</definedName>
    <definedName name="______cmp61">#REF!</definedName>
    <definedName name="______cmp62">#REF!</definedName>
    <definedName name="______cmp63">#REF!</definedName>
    <definedName name="______cmp64">#REF!</definedName>
    <definedName name="______cmp65">#REF!</definedName>
    <definedName name="______cmp66">#REF!</definedName>
    <definedName name="______cmp67">#REF!</definedName>
    <definedName name="______cmp68">#REF!</definedName>
    <definedName name="______cmp69">#REF!</definedName>
    <definedName name="______cpr02">#REF!</definedName>
    <definedName name="______cpr03">#REF!</definedName>
    <definedName name="______cpr04">#REF!</definedName>
    <definedName name="______cpr05">#REF!</definedName>
    <definedName name="______cpr06">#REF!</definedName>
    <definedName name="______cpr07">#REF!</definedName>
    <definedName name="______cpr08">#REF!</definedName>
    <definedName name="______cpr10">#REF!</definedName>
    <definedName name="______cpr11">#REF!</definedName>
    <definedName name="______cpr12">#REF!</definedName>
    <definedName name="______cpr13">#REF!</definedName>
    <definedName name="______cpr14">#REF!</definedName>
    <definedName name="______cpr15">#REF!</definedName>
    <definedName name="______dm3">[6]DM2!$A$4:$H$75</definedName>
    <definedName name="______eff1">#REF!</definedName>
    <definedName name="______eff2">#REF!</definedName>
    <definedName name="______eff3">#REF!</definedName>
    <definedName name="______eff4">#REF!</definedName>
    <definedName name="______fc3194">#REF!</definedName>
    <definedName name="______fc3197">#REF!</definedName>
    <definedName name="______fc3390">#REF!</definedName>
    <definedName name="______flx10">#REF!</definedName>
    <definedName name="______flx101">#REF!</definedName>
    <definedName name="______flx102">#REF!</definedName>
    <definedName name="______flx103">#REF!</definedName>
    <definedName name="______flx104">#REF!</definedName>
    <definedName name="______flx105">#REF!</definedName>
    <definedName name="______flx106">#REF!</definedName>
    <definedName name="______flx107">#REF!</definedName>
    <definedName name="______flx108">#REF!</definedName>
    <definedName name="______flx11">#REF!</definedName>
    <definedName name="______flx12">#REF!</definedName>
    <definedName name="______flx13">#REF!</definedName>
    <definedName name="______flx14">#REF!</definedName>
    <definedName name="______flx15">#REF!</definedName>
    <definedName name="______flx16">#REF!</definedName>
    <definedName name="______flx17">#REF!</definedName>
    <definedName name="______flx18">#REF!</definedName>
    <definedName name="______flx19">#REF!</definedName>
    <definedName name="______flx20">#REF!</definedName>
    <definedName name="______flx201">#REF!</definedName>
    <definedName name="______flx202">#REF!</definedName>
    <definedName name="______flx203">#REF!</definedName>
    <definedName name="______flx204">#REF!</definedName>
    <definedName name="______flx205">#REF!</definedName>
    <definedName name="______flx206">#REF!</definedName>
    <definedName name="______flx207">#REF!</definedName>
    <definedName name="______flx208">#REF!</definedName>
    <definedName name="______flx21">#REF!</definedName>
    <definedName name="______flx22">#REF!</definedName>
    <definedName name="______flx23">#REF!</definedName>
    <definedName name="______flx24">#REF!</definedName>
    <definedName name="______flx25">#REF!</definedName>
    <definedName name="______flx26">#REF!</definedName>
    <definedName name="______flx27">#REF!</definedName>
    <definedName name="______flx28">#REF!</definedName>
    <definedName name="______flx29">#REF!</definedName>
    <definedName name="______flx30">#REF!</definedName>
    <definedName name="______flx301">#REF!</definedName>
    <definedName name="______flx302">#REF!</definedName>
    <definedName name="______flx303">#REF!</definedName>
    <definedName name="______flx304">#REF!</definedName>
    <definedName name="______flx305">#REF!</definedName>
    <definedName name="______flx306">#REF!</definedName>
    <definedName name="______flx307">#REF!</definedName>
    <definedName name="______flx308">#REF!</definedName>
    <definedName name="______flx31">#REF!</definedName>
    <definedName name="______flx32">#REF!</definedName>
    <definedName name="______flx33">#REF!</definedName>
    <definedName name="______flx34">#REF!</definedName>
    <definedName name="______flx35">#REF!</definedName>
    <definedName name="______flx36">#REF!</definedName>
    <definedName name="______flx37">#REF!</definedName>
    <definedName name="______flx38">#REF!</definedName>
    <definedName name="______flx39">#REF!</definedName>
    <definedName name="______flx40">#REF!</definedName>
    <definedName name="______flx401">#REF!</definedName>
    <definedName name="______flx402">#REF!</definedName>
    <definedName name="______flx403">#REF!</definedName>
    <definedName name="______flx404">#REF!</definedName>
    <definedName name="______flx405">#REF!</definedName>
    <definedName name="______flx406">#REF!</definedName>
    <definedName name="______flx407">#REF!</definedName>
    <definedName name="______flx408">#REF!</definedName>
    <definedName name="______flx41">#REF!</definedName>
    <definedName name="______flx42">#REF!</definedName>
    <definedName name="______flx43">#REF!</definedName>
    <definedName name="______flx44">#REF!</definedName>
    <definedName name="______flx45">#REF!</definedName>
    <definedName name="______flx46">#REF!</definedName>
    <definedName name="______flx47">#REF!</definedName>
    <definedName name="______flx48">#REF!</definedName>
    <definedName name="______flx49">#REF!</definedName>
    <definedName name="______flx50">#REF!</definedName>
    <definedName name="______flx501">#REF!</definedName>
    <definedName name="______flx502">#REF!</definedName>
    <definedName name="______flx503">#REF!</definedName>
    <definedName name="______flx504">#REF!</definedName>
    <definedName name="______flx505">#REF!</definedName>
    <definedName name="______flx506">#REF!</definedName>
    <definedName name="______flx507">#REF!</definedName>
    <definedName name="______flx508">#REF!</definedName>
    <definedName name="______flx51">#REF!</definedName>
    <definedName name="______flx52">#REF!</definedName>
    <definedName name="______flx53">#REF!</definedName>
    <definedName name="______flx54">#REF!</definedName>
    <definedName name="______flx55">#REF!</definedName>
    <definedName name="______flx56">#REF!</definedName>
    <definedName name="______flx57">#REF!</definedName>
    <definedName name="______flx58">#REF!</definedName>
    <definedName name="______flx59">#REF!</definedName>
    <definedName name="______flx60">#REF!</definedName>
    <definedName name="______flx601">#REF!</definedName>
    <definedName name="______flx602">#REF!</definedName>
    <definedName name="______flx603">#REF!</definedName>
    <definedName name="______flx604">#REF!</definedName>
    <definedName name="______flx605">#REF!</definedName>
    <definedName name="______flx606">#REF!</definedName>
    <definedName name="______flx607">#REF!</definedName>
    <definedName name="______flx608">#REF!</definedName>
    <definedName name="______flx61">#REF!</definedName>
    <definedName name="______flx62">#REF!</definedName>
    <definedName name="______flx63">#REF!</definedName>
    <definedName name="______flx64">#REF!</definedName>
    <definedName name="______flx65">#REF!</definedName>
    <definedName name="______flx66">#REF!</definedName>
    <definedName name="______flx67">#REF!</definedName>
    <definedName name="______flx68">#REF!</definedName>
    <definedName name="______flx69">#REF!</definedName>
    <definedName name="______ges10">#REF!</definedName>
    <definedName name="______ges101">#REF!</definedName>
    <definedName name="______ges102">#REF!</definedName>
    <definedName name="______ges103">#REF!</definedName>
    <definedName name="______ges104">#REF!</definedName>
    <definedName name="______ges105">#REF!</definedName>
    <definedName name="______ges106">#REF!</definedName>
    <definedName name="______ges107">#REF!</definedName>
    <definedName name="______ges108">#REF!</definedName>
    <definedName name="______ges11">#REF!</definedName>
    <definedName name="______ges12">#REF!</definedName>
    <definedName name="______ges13">#REF!</definedName>
    <definedName name="______ges14">#REF!</definedName>
    <definedName name="______ges15">#REF!</definedName>
    <definedName name="______ges16">#REF!</definedName>
    <definedName name="______ges17">#REF!</definedName>
    <definedName name="______ges18">#REF!</definedName>
    <definedName name="______ges19">#REF!</definedName>
    <definedName name="______ges20">#REF!</definedName>
    <definedName name="______ges201">#REF!</definedName>
    <definedName name="______ges202">#REF!</definedName>
    <definedName name="______ges203">#REF!</definedName>
    <definedName name="______ges204">#REF!</definedName>
    <definedName name="______ges205">#REF!</definedName>
    <definedName name="______ges206">#REF!</definedName>
    <definedName name="______ges207">#REF!</definedName>
    <definedName name="______ges208">#REF!</definedName>
    <definedName name="______ges21">#REF!</definedName>
    <definedName name="______ges22">#REF!</definedName>
    <definedName name="______ges23">#REF!</definedName>
    <definedName name="______ges24">#REF!</definedName>
    <definedName name="______ges25">#REF!</definedName>
    <definedName name="______ges26">#REF!</definedName>
    <definedName name="______ges27">#REF!</definedName>
    <definedName name="______ges28">#REF!</definedName>
    <definedName name="______ges29">#REF!</definedName>
    <definedName name="______ges30">#REF!</definedName>
    <definedName name="______ges301">#REF!</definedName>
    <definedName name="______ges302">#REF!</definedName>
    <definedName name="______ges303">#REF!</definedName>
    <definedName name="______ges304">#REF!</definedName>
    <definedName name="______ges305">#REF!</definedName>
    <definedName name="______ges306">#REF!</definedName>
    <definedName name="______ges307">#REF!</definedName>
    <definedName name="______ges308">#REF!</definedName>
    <definedName name="______ges31">#REF!</definedName>
    <definedName name="______ges32">#REF!</definedName>
    <definedName name="______ges33">#REF!</definedName>
    <definedName name="______ges34">#REF!</definedName>
    <definedName name="______ges35">#REF!</definedName>
    <definedName name="______ges36">#REF!</definedName>
    <definedName name="______ges37">#REF!</definedName>
    <definedName name="______ges38">#REF!</definedName>
    <definedName name="______ges39">#REF!</definedName>
    <definedName name="______ges40">#REF!</definedName>
    <definedName name="______ges401">#REF!</definedName>
    <definedName name="______ges402">#REF!</definedName>
    <definedName name="______ges403">#REF!</definedName>
    <definedName name="______ges404">#REF!</definedName>
    <definedName name="______ges405">#REF!</definedName>
    <definedName name="______ges406">#REF!</definedName>
    <definedName name="______ges407">#REF!</definedName>
    <definedName name="______ges408">#REF!</definedName>
    <definedName name="______ges41">#REF!</definedName>
    <definedName name="______ges42">#REF!</definedName>
    <definedName name="______ges43">#REF!</definedName>
    <definedName name="______ges44">#REF!</definedName>
    <definedName name="______ges45">#REF!</definedName>
    <definedName name="______ges46">#REF!</definedName>
    <definedName name="______ges47">#REF!</definedName>
    <definedName name="______ges48">#REF!</definedName>
    <definedName name="______ges49">#REF!</definedName>
    <definedName name="______ges50">#REF!</definedName>
    <definedName name="______ges501">#REF!</definedName>
    <definedName name="______ges502">#REF!</definedName>
    <definedName name="______ges503">#REF!</definedName>
    <definedName name="______ges504">#REF!</definedName>
    <definedName name="______ges505">#REF!</definedName>
    <definedName name="______ges506">#REF!</definedName>
    <definedName name="______ges507">#REF!</definedName>
    <definedName name="______ges508">#REF!</definedName>
    <definedName name="______ges51">#REF!</definedName>
    <definedName name="______ges52">#REF!</definedName>
    <definedName name="______ges53">#REF!</definedName>
    <definedName name="______ges54">#REF!</definedName>
    <definedName name="______ges55">#REF!</definedName>
    <definedName name="______ges56">#REF!</definedName>
    <definedName name="______ges57">#REF!</definedName>
    <definedName name="______ges58">#REF!</definedName>
    <definedName name="______ges59">#REF!</definedName>
    <definedName name="______ges60">#REF!</definedName>
    <definedName name="______ges601">#REF!</definedName>
    <definedName name="______ges602">#REF!</definedName>
    <definedName name="______ges603">#REF!</definedName>
    <definedName name="______ges604">#REF!</definedName>
    <definedName name="______ges605">#REF!</definedName>
    <definedName name="______ges606">#REF!</definedName>
    <definedName name="______ges607">#REF!</definedName>
    <definedName name="______ges608">#REF!</definedName>
    <definedName name="______ges61">#REF!</definedName>
    <definedName name="______ges62">#REF!</definedName>
    <definedName name="______ges63">#REF!</definedName>
    <definedName name="______ges64">#REF!</definedName>
    <definedName name="______ges65">#REF!</definedName>
    <definedName name="______ges66">#REF!</definedName>
    <definedName name="______ges67">#REF!</definedName>
    <definedName name="______ges68">#REF!</definedName>
    <definedName name="______ges69">#REF!</definedName>
    <definedName name="______ind2002">'[4]I - Données de base PMT'!$C$18</definedName>
    <definedName name="______ind2003">'[3]I - Données de base'!#REF!</definedName>
    <definedName name="______int1">#REF!</definedName>
    <definedName name="______int2">#REF!</definedName>
    <definedName name="______int3">#REF!</definedName>
    <definedName name="______int4">#REF!</definedName>
    <definedName name="______int5">#REF!</definedName>
    <definedName name="______int6">#REF!</definedName>
    <definedName name="______IRc2">'[7]Etape 2'!$C$19</definedName>
    <definedName name="______IRp2">'[7]Etape 2'!$D$19</definedName>
    <definedName name="______mvt3101">#REF!</definedName>
    <definedName name="______mvt3102">#REF!</definedName>
    <definedName name="______mvt3111">#REF!</definedName>
    <definedName name="______mvt3112">#REF!</definedName>
    <definedName name="______mvt3121">#REF!</definedName>
    <definedName name="______mvt3130">#REF!</definedName>
    <definedName name="______mvt3131">#REF!</definedName>
    <definedName name="______mvt3141">#REF!</definedName>
    <definedName name="______mvt3142">#REF!</definedName>
    <definedName name="______mvt3195">#REF!</definedName>
    <definedName name="______mvt3198">#REF!</definedName>
    <definedName name="______mvt3292">#REF!</definedName>
    <definedName name="______mvt3297">#REF!</definedName>
    <definedName name="______mvt3390">#REF!</definedName>
    <definedName name="______mvt3391">#REF!</definedName>
    <definedName name="______mvt3392">#REF!</definedName>
    <definedName name="______mvt3401">#REF!</definedName>
    <definedName name="______mvt3403">#REF!</definedName>
    <definedName name="______mvt3431">#REF!</definedName>
    <definedName name="______mvt3441">#REF!</definedName>
    <definedName name="______mvt3482">#REF!</definedName>
    <definedName name="______mvt3498">#REF!</definedName>
    <definedName name="______mvt3640">#REF!</definedName>
    <definedName name="______mvt3651">#REF!</definedName>
    <definedName name="______mvt3710">#REF!</definedName>
    <definedName name="______mvt3750">#REF!</definedName>
    <definedName name="______mvt3761">#REF!</definedName>
    <definedName name="______mvt3791">#REF!</definedName>
    <definedName name="______mvt4131">#REF!</definedName>
    <definedName name="______mvt4151">#REF!</definedName>
    <definedName name="______mvt4152">#REF!</definedName>
    <definedName name="______mvt4156">#REF!</definedName>
    <definedName name="______mvt4157">#REF!</definedName>
    <definedName name="______mvt4158">#REF!</definedName>
    <definedName name="______mvt4691">#REF!</definedName>
    <definedName name="______mvt4692">#REF!</definedName>
    <definedName name="______nf1">#REF!</definedName>
    <definedName name="______nf2">#REF!</definedName>
    <definedName name="______nf3">#REF!</definedName>
    <definedName name="______nf4">#REF!</definedName>
    <definedName name="______nf5">#REF!</definedName>
    <definedName name="______nf6">#REF!</definedName>
    <definedName name="______nf7">#REF!</definedName>
    <definedName name="______nf8">#REF!</definedName>
    <definedName name="______par1111">#REF!</definedName>
    <definedName name="______par1113">#REF!</definedName>
    <definedName name="______par1121">#REF!</definedName>
    <definedName name="______par1160">#REF!</definedName>
    <definedName name="______par1181">#REF!</definedName>
    <definedName name="______par1191">#REF!</definedName>
    <definedName name="______par1211">#REF!</definedName>
    <definedName name="______par1214">#REF!</definedName>
    <definedName name="______par1221">#REF!</definedName>
    <definedName name="______par1222">#REF!</definedName>
    <definedName name="______par1224">#REF!</definedName>
    <definedName name="______par1226">#REF!</definedName>
    <definedName name="______par1231">#REF!</definedName>
    <definedName name="______par1232">#REF!</definedName>
    <definedName name="______par1234">#REF!</definedName>
    <definedName name="______par1235">#REF!</definedName>
    <definedName name="______par1236">#REF!</definedName>
    <definedName name="______par1241">#REF!</definedName>
    <definedName name="______par1246">#REF!</definedName>
    <definedName name="______par1250">#REF!</definedName>
    <definedName name="______par1271">#REF!</definedName>
    <definedName name="______par1276">#REF!</definedName>
    <definedName name="______par1279">#REF!</definedName>
    <definedName name="______par1292">#REF!</definedName>
    <definedName name="______par1293">#REF!</definedName>
    <definedName name="______par1294">#REF!</definedName>
    <definedName name="______par1411">#REF!</definedName>
    <definedName name="______pc1">#REF!</definedName>
    <definedName name="______pc2">'[4]II - Salaires PMT'!$H$6</definedName>
    <definedName name="______pc3">'[4]II - Salaires PMT'!$H$7</definedName>
    <definedName name="______pc4">'[4]II - Salaires PMT'!$H$8</definedName>
    <definedName name="______pc5">'[4]II - Salaires PMT'!$H$10</definedName>
    <definedName name="______pc6">'[4]II - Salaires PMT'!$H$9</definedName>
    <definedName name="______PIB2">#REF!</definedName>
    <definedName name="______pol7">#REF!</definedName>
    <definedName name="______ps1">'[4]II - Salaires PMT'!$I$5</definedName>
    <definedName name="______ps2">'[4]II - Salaires PMT'!$I$6</definedName>
    <definedName name="______ps3">'[4]II - Salaires PMT'!$I$7</definedName>
    <definedName name="______ps4">'[4]II - Salaires PMT'!$I$8</definedName>
    <definedName name="______ps5">'[4]II - Salaires PMT'!$I$10</definedName>
    <definedName name="______ps6">'[4]II - Salaires PMT'!$I$9</definedName>
    <definedName name="______pt94">#REF!</definedName>
    <definedName name="______r">#REF!</definedName>
    <definedName name="______R1_">#N/A</definedName>
    <definedName name="______R10_">#N/A</definedName>
    <definedName name="______R11_">#N/A</definedName>
    <definedName name="______R12_">#N/A</definedName>
    <definedName name="______R13_">#N/A</definedName>
    <definedName name="______R14_">#N/A</definedName>
    <definedName name="______R15_">#N/A</definedName>
    <definedName name="______R16_">#N/A</definedName>
    <definedName name="______R17_">#N/A</definedName>
    <definedName name="______R18_">#N/A</definedName>
    <definedName name="______R19_">#N/A</definedName>
    <definedName name="______R2_">#N/A</definedName>
    <definedName name="______R20_">#N/A</definedName>
    <definedName name="______R21_">#N/A</definedName>
    <definedName name="______R3_">#N/A</definedName>
    <definedName name="______R4_">#N/A</definedName>
    <definedName name="______R5_">#N/A</definedName>
    <definedName name="______R6_">#N/A</definedName>
    <definedName name="______R7_">#N/A</definedName>
    <definedName name="______R8_">#N/A</definedName>
    <definedName name="______R9_">#N/A</definedName>
    <definedName name="______rf1">#REF!</definedName>
    <definedName name="______rf2">#REF!</definedName>
    <definedName name="______rf3">#REF!</definedName>
    <definedName name="______rf4">#REF!</definedName>
    <definedName name="______rf5">#REF!</definedName>
    <definedName name="______rf6">#REF!</definedName>
    <definedName name="______rf7">#REF!</definedName>
    <definedName name="______Tab1">#REF!</definedName>
    <definedName name="______Tab2">#REF!</definedName>
    <definedName name="______Tab4">#REF!</definedName>
    <definedName name="______TFc2">'[7]Etape 2'!$H$19</definedName>
    <definedName name="______THc2">'[7]Etape 3'!$C$31</definedName>
    <definedName name="______THp2">'[7]Etape 3'!$D$31</definedName>
    <definedName name="______tot02">#REF!</definedName>
    <definedName name="______tot04">#REF!</definedName>
    <definedName name="______tot05">#REF!</definedName>
    <definedName name="______tot06">#REF!</definedName>
    <definedName name="______tot07">#REF!</definedName>
    <definedName name="______tot08">#REF!</definedName>
    <definedName name="______tot09">#REF!</definedName>
    <definedName name="______tot10">#REF!</definedName>
    <definedName name="______tot11">#REF!</definedName>
    <definedName name="______tot12">#REF!</definedName>
    <definedName name="______tot13">#REF!</definedName>
    <definedName name="______tot15">#REF!</definedName>
    <definedName name="______tot16">#REF!</definedName>
    <definedName name="______TPc2">'[7]Etape 2'!$J$19</definedName>
    <definedName name="______tr1000">#REF!</definedName>
    <definedName name="______tr2">#REF!</definedName>
    <definedName name="______tr3">#REF!</definedName>
    <definedName name="______UB2">'[8]P134 - position BEPII revue'!$F$6:$F$114</definedName>
    <definedName name="______UB223">'[9]P223 revue Rprog'!$A$5:$A$24</definedName>
    <definedName name="_____ABA1">#REF!</definedName>
    <definedName name="_____ABA2">#REF!</definedName>
    <definedName name="_____ABG1">#REF!</definedName>
    <definedName name="_____ABG2">#REF!</definedName>
    <definedName name="_____ABG3">#REF!</definedName>
    <definedName name="_____ABG4">#REF!</definedName>
    <definedName name="_____ann94">"$#REF !.$C$16:$C$51"</definedName>
    <definedName name="_____apr02">#REF!</definedName>
    <definedName name="_____apr03">#REF!</definedName>
    <definedName name="_____apr04">#REF!</definedName>
    <definedName name="_____apr05">#REF!</definedName>
    <definedName name="_____apr06">#REF!</definedName>
    <definedName name="_____apr07">#REF!</definedName>
    <definedName name="_____apr08">#REF!</definedName>
    <definedName name="_____apr10">#REF!</definedName>
    <definedName name="_____apr11">#REF!</definedName>
    <definedName name="_____apr12">#REF!</definedName>
    <definedName name="_____apr13">#REF!</definedName>
    <definedName name="_____apr14">#REF!</definedName>
    <definedName name="_____apr15">#REF!</definedName>
    <definedName name="_____bg2">#REF!</definedName>
    <definedName name="_____cat1">'[10]I - Données de base'!$C$34</definedName>
    <definedName name="_____cat2">'[10]I - Données de base'!$C$35</definedName>
    <definedName name="_____cat3">'[10]I - Données de base'!$C$36</definedName>
    <definedName name="_____cat4">'[10]I - Données de base'!$C$37</definedName>
    <definedName name="_____cat5">'[10]I - Données de base'!$C$39</definedName>
    <definedName name="_____cat6">'[10]I - Données de base'!$C$38</definedName>
    <definedName name="_____cat7">'[4]I - Données de base PMT'!$C$41</definedName>
    <definedName name="_____Ch373015">#REF!</definedName>
    <definedName name="_____Chp373015">#REF!</definedName>
    <definedName name="_____cmp10">#REF!</definedName>
    <definedName name="_____cmp101">#REF!</definedName>
    <definedName name="_____cmp102">#REF!</definedName>
    <definedName name="_____cmp103">#REF!</definedName>
    <definedName name="_____cmp104">#REF!</definedName>
    <definedName name="_____cmp105">#REF!</definedName>
    <definedName name="_____cmp106">#REF!</definedName>
    <definedName name="_____cmp107">#REF!</definedName>
    <definedName name="_____cmp108">#REF!</definedName>
    <definedName name="_____cmp11">#REF!</definedName>
    <definedName name="_____cmp12">#REF!</definedName>
    <definedName name="_____cmp13">#REF!</definedName>
    <definedName name="_____cmp14">#REF!</definedName>
    <definedName name="_____cmp15">#REF!</definedName>
    <definedName name="_____cmp16">#REF!</definedName>
    <definedName name="_____cmp17">#REF!</definedName>
    <definedName name="_____cmp18">#REF!</definedName>
    <definedName name="_____cmp19">#REF!</definedName>
    <definedName name="_____cmp20">#REF!</definedName>
    <definedName name="_____cmp201">#REF!</definedName>
    <definedName name="_____cmp202">#REF!</definedName>
    <definedName name="_____cmp203">#REF!</definedName>
    <definedName name="_____cmp204">#REF!</definedName>
    <definedName name="_____cmp205">#REF!</definedName>
    <definedName name="_____cmp206">#REF!</definedName>
    <definedName name="_____cmp207">#REF!</definedName>
    <definedName name="_____cmp208">#REF!</definedName>
    <definedName name="_____cmp21">#REF!</definedName>
    <definedName name="_____cmp22">#REF!</definedName>
    <definedName name="_____cmp23">#REF!</definedName>
    <definedName name="_____cmp24">#REF!</definedName>
    <definedName name="_____cmp25">#REF!</definedName>
    <definedName name="_____cmp26">#REF!</definedName>
    <definedName name="_____cmp27">#REF!</definedName>
    <definedName name="_____cmp28">#REF!</definedName>
    <definedName name="_____cmp29">#REF!</definedName>
    <definedName name="_____cmp30">#REF!</definedName>
    <definedName name="_____cmp301">#REF!</definedName>
    <definedName name="_____cmp302">#REF!</definedName>
    <definedName name="_____cmp303">#REF!</definedName>
    <definedName name="_____cmp304">#REF!</definedName>
    <definedName name="_____cmp305">#REF!</definedName>
    <definedName name="_____cmp306">#REF!</definedName>
    <definedName name="_____cmp307">#REF!</definedName>
    <definedName name="_____cmp308">#REF!</definedName>
    <definedName name="_____cmp31">#REF!</definedName>
    <definedName name="_____cmp32">#REF!</definedName>
    <definedName name="_____cmp33">#REF!</definedName>
    <definedName name="_____cmp34">#REF!</definedName>
    <definedName name="_____cmp35">#REF!</definedName>
    <definedName name="_____cmp36">#REF!</definedName>
    <definedName name="_____cmp37">#REF!</definedName>
    <definedName name="_____cmp38">#REF!</definedName>
    <definedName name="_____cmp39">#REF!</definedName>
    <definedName name="_____cmp40">#REF!</definedName>
    <definedName name="_____cmp401">#REF!</definedName>
    <definedName name="_____cmp402">#REF!</definedName>
    <definedName name="_____cmp403">#REF!</definedName>
    <definedName name="_____cmp404">#REF!</definedName>
    <definedName name="_____cmp405">#REF!</definedName>
    <definedName name="_____cmp406">#REF!</definedName>
    <definedName name="_____cmp407">#REF!</definedName>
    <definedName name="_____cmp408">#REF!</definedName>
    <definedName name="_____cmp41">#REF!</definedName>
    <definedName name="_____cmp42">#REF!</definedName>
    <definedName name="_____cmp43">#REF!</definedName>
    <definedName name="_____cmp44">#REF!</definedName>
    <definedName name="_____cmp45">#REF!</definedName>
    <definedName name="_____cmp46">#REF!</definedName>
    <definedName name="_____cmp47">#REF!</definedName>
    <definedName name="_____cmp48">#REF!</definedName>
    <definedName name="_____cmp49">#REF!</definedName>
    <definedName name="_____cmp50">#REF!</definedName>
    <definedName name="_____cmp501">#REF!</definedName>
    <definedName name="_____cmp502">#REF!</definedName>
    <definedName name="_____cmp503">#REF!</definedName>
    <definedName name="_____cmp504">#REF!</definedName>
    <definedName name="_____cmp505">#REF!</definedName>
    <definedName name="_____cmp506">#REF!</definedName>
    <definedName name="_____cmp507">#REF!</definedName>
    <definedName name="_____cmp508">#REF!</definedName>
    <definedName name="_____cmp51">#REF!</definedName>
    <definedName name="_____cmp52">#REF!</definedName>
    <definedName name="_____cmp53">#REF!</definedName>
    <definedName name="_____cmp54">#REF!</definedName>
    <definedName name="_____cmp55">#REF!</definedName>
    <definedName name="_____cmp56">#REF!</definedName>
    <definedName name="_____cmp57">#REF!</definedName>
    <definedName name="_____cmp58">#REF!</definedName>
    <definedName name="_____cmp59">#REF!</definedName>
    <definedName name="_____cmp60">#REF!</definedName>
    <definedName name="_____cmp601">#REF!</definedName>
    <definedName name="_____cmp602">#REF!</definedName>
    <definedName name="_____cmp603">#REF!</definedName>
    <definedName name="_____cmp604">#REF!</definedName>
    <definedName name="_____cmp605">#REF!</definedName>
    <definedName name="_____cmp606">#REF!</definedName>
    <definedName name="_____cmp607">#REF!</definedName>
    <definedName name="_____cmp608">#REF!</definedName>
    <definedName name="_____cmp61">#REF!</definedName>
    <definedName name="_____cmp62">#REF!</definedName>
    <definedName name="_____cmp63">#REF!</definedName>
    <definedName name="_____cmp64">#REF!</definedName>
    <definedName name="_____cmp65">#REF!</definedName>
    <definedName name="_____cmp66">#REF!</definedName>
    <definedName name="_____cmp67">#REF!</definedName>
    <definedName name="_____cmp68">#REF!</definedName>
    <definedName name="_____cmp69">#REF!</definedName>
    <definedName name="_____cpr02">#REF!</definedName>
    <definedName name="_____cpr03">#REF!</definedName>
    <definedName name="_____cpr04">#REF!</definedName>
    <definedName name="_____cpr05">#REF!</definedName>
    <definedName name="_____cpr06">#REF!</definedName>
    <definedName name="_____cpr07">#REF!</definedName>
    <definedName name="_____cpr08">#REF!</definedName>
    <definedName name="_____cpr10">#REF!</definedName>
    <definedName name="_____cpr11">#REF!</definedName>
    <definedName name="_____cpr12">#REF!</definedName>
    <definedName name="_____cpr13">#REF!</definedName>
    <definedName name="_____cpr14">#REF!</definedName>
    <definedName name="_____cpr15">#REF!</definedName>
    <definedName name="_____dm3">[6]DM2!$A$4:$H$75</definedName>
    <definedName name="_____eff1">#REF!</definedName>
    <definedName name="_____eff2">#REF!</definedName>
    <definedName name="_____eff3">#REF!</definedName>
    <definedName name="_____eff4">#REF!</definedName>
    <definedName name="_____exe2">"$#REF !.$A$1:$M$25"</definedName>
    <definedName name="_____fc3194">#REF!</definedName>
    <definedName name="_____fc3197">#REF!</definedName>
    <definedName name="_____fc3390">#REF!</definedName>
    <definedName name="_____flx10">#REF!</definedName>
    <definedName name="_____flx101">#REF!</definedName>
    <definedName name="_____flx102">#REF!</definedName>
    <definedName name="_____flx103">#REF!</definedName>
    <definedName name="_____flx104">#REF!</definedName>
    <definedName name="_____flx105">#REF!</definedName>
    <definedName name="_____flx106">#REF!</definedName>
    <definedName name="_____flx107">#REF!</definedName>
    <definedName name="_____flx108">#REF!</definedName>
    <definedName name="_____flx11">#REF!</definedName>
    <definedName name="_____flx12">#REF!</definedName>
    <definedName name="_____flx13">#REF!</definedName>
    <definedName name="_____flx14">#REF!</definedName>
    <definedName name="_____flx15">#REF!</definedName>
    <definedName name="_____flx16">#REF!</definedName>
    <definedName name="_____flx17">#REF!</definedName>
    <definedName name="_____flx18">#REF!</definedName>
    <definedName name="_____flx19">#REF!</definedName>
    <definedName name="_____flx20">#REF!</definedName>
    <definedName name="_____flx201">#REF!</definedName>
    <definedName name="_____flx202">#REF!</definedName>
    <definedName name="_____flx203">#REF!</definedName>
    <definedName name="_____flx204">#REF!</definedName>
    <definedName name="_____flx205">#REF!</definedName>
    <definedName name="_____flx206">#REF!</definedName>
    <definedName name="_____flx207">#REF!</definedName>
    <definedName name="_____flx208">#REF!</definedName>
    <definedName name="_____flx21">#REF!</definedName>
    <definedName name="_____flx22">#REF!</definedName>
    <definedName name="_____flx23">#REF!</definedName>
    <definedName name="_____flx24">#REF!</definedName>
    <definedName name="_____flx25">#REF!</definedName>
    <definedName name="_____flx26">#REF!</definedName>
    <definedName name="_____flx27">#REF!</definedName>
    <definedName name="_____flx28">#REF!</definedName>
    <definedName name="_____flx29">#REF!</definedName>
    <definedName name="_____flx30">#REF!</definedName>
    <definedName name="_____flx301">#REF!</definedName>
    <definedName name="_____flx302">#REF!</definedName>
    <definedName name="_____flx303">#REF!</definedName>
    <definedName name="_____flx304">#REF!</definedName>
    <definedName name="_____flx305">#REF!</definedName>
    <definedName name="_____flx306">#REF!</definedName>
    <definedName name="_____flx307">#REF!</definedName>
    <definedName name="_____flx308">#REF!</definedName>
    <definedName name="_____flx31">#REF!</definedName>
    <definedName name="_____flx32">#REF!</definedName>
    <definedName name="_____flx33">#REF!</definedName>
    <definedName name="_____flx34">#REF!</definedName>
    <definedName name="_____flx35">#REF!</definedName>
    <definedName name="_____flx36">#REF!</definedName>
    <definedName name="_____flx37">#REF!</definedName>
    <definedName name="_____flx38">#REF!</definedName>
    <definedName name="_____flx39">#REF!</definedName>
    <definedName name="_____flx40">#REF!</definedName>
    <definedName name="_____flx401">#REF!</definedName>
    <definedName name="_____flx402">#REF!</definedName>
    <definedName name="_____flx403">#REF!</definedName>
    <definedName name="_____flx404">#REF!</definedName>
    <definedName name="_____flx405">#REF!</definedName>
    <definedName name="_____flx406">#REF!</definedName>
    <definedName name="_____flx407">#REF!</definedName>
    <definedName name="_____flx408">#REF!</definedName>
    <definedName name="_____flx41">#REF!</definedName>
    <definedName name="_____flx42">#REF!</definedName>
    <definedName name="_____flx43">#REF!</definedName>
    <definedName name="_____flx44">#REF!</definedName>
    <definedName name="_____flx45">#REF!</definedName>
    <definedName name="_____flx46">#REF!</definedName>
    <definedName name="_____flx47">#REF!</definedName>
    <definedName name="_____flx48">#REF!</definedName>
    <definedName name="_____flx49">#REF!</definedName>
    <definedName name="_____flx50">#REF!</definedName>
    <definedName name="_____flx501">#REF!</definedName>
    <definedName name="_____flx502">#REF!</definedName>
    <definedName name="_____flx503">#REF!</definedName>
    <definedName name="_____flx504">#REF!</definedName>
    <definedName name="_____flx505">#REF!</definedName>
    <definedName name="_____flx506">#REF!</definedName>
    <definedName name="_____flx507">#REF!</definedName>
    <definedName name="_____flx508">#REF!</definedName>
    <definedName name="_____flx51">#REF!</definedName>
    <definedName name="_____flx52">#REF!</definedName>
    <definedName name="_____flx53">#REF!</definedName>
    <definedName name="_____flx54">#REF!</definedName>
    <definedName name="_____flx55">#REF!</definedName>
    <definedName name="_____flx56">#REF!</definedName>
    <definedName name="_____flx57">#REF!</definedName>
    <definedName name="_____flx58">#REF!</definedName>
    <definedName name="_____flx59">#REF!</definedName>
    <definedName name="_____flx60">#REF!</definedName>
    <definedName name="_____flx601">#REF!</definedName>
    <definedName name="_____flx602">#REF!</definedName>
    <definedName name="_____flx603">#REF!</definedName>
    <definedName name="_____flx604">#REF!</definedName>
    <definedName name="_____flx605">#REF!</definedName>
    <definedName name="_____flx606">#REF!</definedName>
    <definedName name="_____flx607">#REF!</definedName>
    <definedName name="_____flx608">#REF!</definedName>
    <definedName name="_____flx61">#REF!</definedName>
    <definedName name="_____flx62">#REF!</definedName>
    <definedName name="_____flx63">#REF!</definedName>
    <definedName name="_____flx64">#REF!</definedName>
    <definedName name="_____flx65">#REF!</definedName>
    <definedName name="_____flx66">#REF!</definedName>
    <definedName name="_____flx67">#REF!</definedName>
    <definedName name="_____flx68">#REF!</definedName>
    <definedName name="_____flx69">#REF!</definedName>
    <definedName name="_____ges10">#REF!</definedName>
    <definedName name="_____ges101">#REF!</definedName>
    <definedName name="_____ges102">#REF!</definedName>
    <definedName name="_____ges103">#REF!</definedName>
    <definedName name="_____ges104">#REF!</definedName>
    <definedName name="_____ges105">#REF!</definedName>
    <definedName name="_____ges106">#REF!</definedName>
    <definedName name="_____ges107">#REF!</definedName>
    <definedName name="_____ges108">#REF!</definedName>
    <definedName name="_____ges11">#REF!</definedName>
    <definedName name="_____ges12">#REF!</definedName>
    <definedName name="_____ges13">#REF!</definedName>
    <definedName name="_____ges14">#REF!</definedName>
    <definedName name="_____ges15">#REF!</definedName>
    <definedName name="_____ges16">#REF!</definedName>
    <definedName name="_____ges17">#REF!</definedName>
    <definedName name="_____ges18">#REF!</definedName>
    <definedName name="_____ges19">#REF!</definedName>
    <definedName name="_____ges20">#REF!</definedName>
    <definedName name="_____ges201">#REF!</definedName>
    <definedName name="_____ges202">#REF!</definedName>
    <definedName name="_____ges203">#REF!</definedName>
    <definedName name="_____ges204">#REF!</definedName>
    <definedName name="_____ges205">#REF!</definedName>
    <definedName name="_____ges206">#REF!</definedName>
    <definedName name="_____ges207">#REF!</definedName>
    <definedName name="_____ges208">#REF!</definedName>
    <definedName name="_____ges21">#REF!</definedName>
    <definedName name="_____ges22">#REF!</definedName>
    <definedName name="_____ges23">#REF!</definedName>
    <definedName name="_____ges24">#REF!</definedName>
    <definedName name="_____ges25">#REF!</definedName>
    <definedName name="_____ges26">#REF!</definedName>
    <definedName name="_____ges27">#REF!</definedName>
    <definedName name="_____ges28">#REF!</definedName>
    <definedName name="_____ges29">#REF!</definedName>
    <definedName name="_____ges30">#REF!</definedName>
    <definedName name="_____ges301">#REF!</definedName>
    <definedName name="_____ges302">#REF!</definedName>
    <definedName name="_____ges303">#REF!</definedName>
    <definedName name="_____ges304">#REF!</definedName>
    <definedName name="_____ges305">#REF!</definedName>
    <definedName name="_____ges306">#REF!</definedName>
    <definedName name="_____ges307">#REF!</definedName>
    <definedName name="_____ges308">#REF!</definedName>
    <definedName name="_____ges31">#REF!</definedName>
    <definedName name="_____ges32">#REF!</definedName>
    <definedName name="_____ges33">#REF!</definedName>
    <definedName name="_____ges34">#REF!</definedName>
    <definedName name="_____ges35">#REF!</definedName>
    <definedName name="_____ges36">#REF!</definedName>
    <definedName name="_____ges37">#REF!</definedName>
    <definedName name="_____ges38">#REF!</definedName>
    <definedName name="_____ges39">#REF!</definedName>
    <definedName name="_____ges40">#REF!</definedName>
    <definedName name="_____ges401">#REF!</definedName>
    <definedName name="_____ges402">#REF!</definedName>
    <definedName name="_____ges403">#REF!</definedName>
    <definedName name="_____ges404">#REF!</definedName>
    <definedName name="_____ges405">#REF!</definedName>
    <definedName name="_____ges406">#REF!</definedName>
    <definedName name="_____ges407">#REF!</definedName>
    <definedName name="_____ges408">#REF!</definedName>
    <definedName name="_____ges41">#REF!</definedName>
    <definedName name="_____ges42">#REF!</definedName>
    <definedName name="_____ges43">#REF!</definedName>
    <definedName name="_____ges44">#REF!</definedName>
    <definedName name="_____ges45">#REF!</definedName>
    <definedName name="_____ges46">#REF!</definedName>
    <definedName name="_____ges47">#REF!</definedName>
    <definedName name="_____ges48">#REF!</definedName>
    <definedName name="_____ges49">#REF!</definedName>
    <definedName name="_____ges50">#REF!</definedName>
    <definedName name="_____ges501">#REF!</definedName>
    <definedName name="_____ges502">#REF!</definedName>
    <definedName name="_____ges503">#REF!</definedName>
    <definedName name="_____ges504">#REF!</definedName>
    <definedName name="_____ges505">#REF!</definedName>
    <definedName name="_____ges506">#REF!</definedName>
    <definedName name="_____ges507">#REF!</definedName>
    <definedName name="_____ges508">#REF!</definedName>
    <definedName name="_____ges51">#REF!</definedName>
    <definedName name="_____ges52">#REF!</definedName>
    <definedName name="_____ges53">#REF!</definedName>
    <definedName name="_____ges54">#REF!</definedName>
    <definedName name="_____ges55">#REF!</definedName>
    <definedName name="_____ges56">#REF!</definedName>
    <definedName name="_____ges57">#REF!</definedName>
    <definedName name="_____ges58">#REF!</definedName>
    <definedName name="_____ges59">#REF!</definedName>
    <definedName name="_____ges60">#REF!</definedName>
    <definedName name="_____ges601">#REF!</definedName>
    <definedName name="_____ges602">#REF!</definedName>
    <definedName name="_____ges603">#REF!</definedName>
    <definedName name="_____ges604">#REF!</definedName>
    <definedName name="_____ges605">#REF!</definedName>
    <definedName name="_____ges606">#REF!</definedName>
    <definedName name="_____ges607">#REF!</definedName>
    <definedName name="_____ges608">#REF!</definedName>
    <definedName name="_____ges61">#REF!</definedName>
    <definedName name="_____ges62">#REF!</definedName>
    <definedName name="_____ges63">#REF!</definedName>
    <definedName name="_____ges64">#REF!</definedName>
    <definedName name="_____ges65">#REF!</definedName>
    <definedName name="_____ges66">#REF!</definedName>
    <definedName name="_____ges67">#REF!</definedName>
    <definedName name="_____ges68">#REF!</definedName>
    <definedName name="_____ges69">#REF!</definedName>
    <definedName name="_____ind2002">'[11]I - Données de base CB'!$C$20</definedName>
    <definedName name="_____ind2003">'[10]I - Données de base'!#REF!</definedName>
    <definedName name="_____int1">#REF!</definedName>
    <definedName name="_____int2">#REF!</definedName>
    <definedName name="_____int3">#REF!</definedName>
    <definedName name="_____int4">#REF!</definedName>
    <definedName name="_____int5">#REF!</definedName>
    <definedName name="_____int6">#REF!</definedName>
    <definedName name="_____IRc2">'[7]Etape 2'!$C$19</definedName>
    <definedName name="_____IRp2">'[7]Etape 2'!$D$19</definedName>
    <definedName name="_____mvt3101">#REF!</definedName>
    <definedName name="_____mvt3102">#REF!</definedName>
    <definedName name="_____mvt3111">#REF!</definedName>
    <definedName name="_____mvt3112">#REF!</definedName>
    <definedName name="_____mvt3121">#REF!</definedName>
    <definedName name="_____mvt3130">#REF!</definedName>
    <definedName name="_____mvt3131">#REF!</definedName>
    <definedName name="_____mvt3141">#REF!</definedName>
    <definedName name="_____mvt3142">#REF!</definedName>
    <definedName name="_____mvt3195">#REF!</definedName>
    <definedName name="_____mvt3198">#REF!</definedName>
    <definedName name="_____mvt3292">#REF!</definedName>
    <definedName name="_____mvt3297">#REF!</definedName>
    <definedName name="_____mvt3390">#REF!</definedName>
    <definedName name="_____mvt3391">#REF!</definedName>
    <definedName name="_____mvt3392">#REF!</definedName>
    <definedName name="_____mvt3401">#REF!</definedName>
    <definedName name="_____mvt3403">#REF!</definedName>
    <definedName name="_____mvt3431">#REF!</definedName>
    <definedName name="_____mvt3441">#REF!</definedName>
    <definedName name="_____mvt3482">#REF!</definedName>
    <definedName name="_____mvt3498">#REF!</definedName>
    <definedName name="_____mvt3640">#REF!</definedName>
    <definedName name="_____mvt3651">#REF!</definedName>
    <definedName name="_____mvt3710">#REF!</definedName>
    <definedName name="_____mvt3750">#REF!</definedName>
    <definedName name="_____mvt3761">#REF!</definedName>
    <definedName name="_____mvt3791">#REF!</definedName>
    <definedName name="_____mvt4131">#REF!</definedName>
    <definedName name="_____mvt4151">#REF!</definedName>
    <definedName name="_____mvt4152">#REF!</definedName>
    <definedName name="_____mvt4156">#REF!</definedName>
    <definedName name="_____mvt4157">#REF!</definedName>
    <definedName name="_____mvt4158">#REF!</definedName>
    <definedName name="_____mvt4691">#REF!</definedName>
    <definedName name="_____mvt4692">#REF!</definedName>
    <definedName name="_____nf1">#REF!</definedName>
    <definedName name="_____nf2">#REF!</definedName>
    <definedName name="_____nf3">#REF!</definedName>
    <definedName name="_____nf4">#REF!</definedName>
    <definedName name="_____nf5">#REF!</definedName>
    <definedName name="_____nf6">#REF!</definedName>
    <definedName name="_____nf7">#REF!</definedName>
    <definedName name="_____nf8">#REF!</definedName>
    <definedName name="_____par1111">#REF!</definedName>
    <definedName name="_____par1113">#REF!</definedName>
    <definedName name="_____par1121">#REF!</definedName>
    <definedName name="_____par1160">#REF!</definedName>
    <definedName name="_____par1181">#REF!</definedName>
    <definedName name="_____par1191">#REF!</definedName>
    <definedName name="_____par1211">#REF!</definedName>
    <definedName name="_____par1214">#REF!</definedName>
    <definedName name="_____par1221">#REF!</definedName>
    <definedName name="_____par1222">#REF!</definedName>
    <definedName name="_____par1224">#REF!</definedName>
    <definedName name="_____par1226">#REF!</definedName>
    <definedName name="_____par1231">#REF!</definedName>
    <definedName name="_____par1232">#REF!</definedName>
    <definedName name="_____par1234">#REF!</definedName>
    <definedName name="_____par1235">#REF!</definedName>
    <definedName name="_____par1236">#REF!</definedName>
    <definedName name="_____par1241">#REF!</definedName>
    <definedName name="_____par1246">#REF!</definedName>
    <definedName name="_____par1250">#REF!</definedName>
    <definedName name="_____par1271">#REF!</definedName>
    <definedName name="_____par1276">#REF!</definedName>
    <definedName name="_____par1279">#REF!</definedName>
    <definedName name="_____par1292">#REF!</definedName>
    <definedName name="_____par1293">#REF!</definedName>
    <definedName name="_____par1294">#REF!</definedName>
    <definedName name="_____par1411">#REF!</definedName>
    <definedName name="_____pc1">'[4]II - Salaires PMT'!$H$5</definedName>
    <definedName name="_____pc2">'[4]II - Salaires PMT'!$H$6</definedName>
    <definedName name="_____pc3">'[4]II - Salaires PMT'!$H$7</definedName>
    <definedName name="_____pc4">'[4]II - Salaires PMT'!$H$8</definedName>
    <definedName name="_____pc5">'[4]II - Salaires PMT'!$H$10</definedName>
    <definedName name="_____pc6">'[4]II - Salaires PMT'!$H$9</definedName>
    <definedName name="_____PIB2">#REF!</definedName>
    <definedName name="_____pol7">#REF!</definedName>
    <definedName name="_____ps1">'[4]II - Salaires PMT'!$I$5</definedName>
    <definedName name="_____ps2">'[4]II - Salaires PMT'!$I$6</definedName>
    <definedName name="_____ps3">'[4]II - Salaires PMT'!$I$7</definedName>
    <definedName name="_____ps4">'[4]II - Salaires PMT'!$I$8</definedName>
    <definedName name="_____ps5">'[4]II - Salaires PMT'!$I$10</definedName>
    <definedName name="_____ps6">'[4]II - Salaires PMT'!$I$9</definedName>
    <definedName name="_____pt94">#REF!</definedName>
    <definedName name="_____r">#REF!</definedName>
    <definedName name="_____R1_">#N/A</definedName>
    <definedName name="_____R10_">#N/A</definedName>
    <definedName name="_____R11_">#N/A</definedName>
    <definedName name="_____R12_">#N/A</definedName>
    <definedName name="_____R13_">#N/A</definedName>
    <definedName name="_____R14_">#N/A</definedName>
    <definedName name="_____R15_">#N/A</definedName>
    <definedName name="_____R16_">#N/A</definedName>
    <definedName name="_____R17_">#N/A</definedName>
    <definedName name="_____R18_">#N/A</definedName>
    <definedName name="_____R19_">#N/A</definedName>
    <definedName name="_____R2_">#N/A</definedName>
    <definedName name="_____R20_">#N/A</definedName>
    <definedName name="_____R21_">#N/A</definedName>
    <definedName name="_____R3_">#N/A</definedName>
    <definedName name="_____R4_">#N/A</definedName>
    <definedName name="_____R5_">#N/A</definedName>
    <definedName name="_____R6_">#N/A</definedName>
    <definedName name="_____R7_">#N/A</definedName>
    <definedName name="_____R8_">#N/A</definedName>
    <definedName name="_____R9_">#N/A</definedName>
    <definedName name="_____rf1">#REF!</definedName>
    <definedName name="_____rf2">#REF!</definedName>
    <definedName name="_____rf3">#REF!</definedName>
    <definedName name="_____rf4">#REF!</definedName>
    <definedName name="_____rf5">#REF!</definedName>
    <definedName name="_____rf6">#REF!</definedName>
    <definedName name="_____rf7">#REF!</definedName>
    <definedName name="_____tab1">#REF!</definedName>
    <definedName name="_____tab2">#REF!</definedName>
    <definedName name="_____Tab4">#REF!</definedName>
    <definedName name="_____TFc2">'[7]Etape 2'!$H$19</definedName>
    <definedName name="_____THc2">'[7]Etape 3'!$C$31</definedName>
    <definedName name="_____THp2">'[7]Etape 3'!$D$31</definedName>
    <definedName name="_____tot02">#REF!</definedName>
    <definedName name="_____tot04">#REF!</definedName>
    <definedName name="_____tot05">#REF!</definedName>
    <definedName name="_____tot06">#REF!</definedName>
    <definedName name="_____tot07">#REF!</definedName>
    <definedName name="_____tot08">#REF!</definedName>
    <definedName name="_____tot09">#REF!</definedName>
    <definedName name="_____tot10">#REF!</definedName>
    <definedName name="_____tot11">#REF!</definedName>
    <definedName name="_____tot12">#REF!</definedName>
    <definedName name="_____tot13">#REF!</definedName>
    <definedName name="_____tot15">#REF!</definedName>
    <definedName name="_____tot16">#REF!</definedName>
    <definedName name="_____TPc2">'[7]Etape 2'!$J$19</definedName>
    <definedName name="_____tr1000">#REF!</definedName>
    <definedName name="_____tr2">#REF!</definedName>
    <definedName name="_____tr3">#REF!</definedName>
    <definedName name="_____UB2">'[8]P134 - position BEPII revue'!$F$6:$F$114</definedName>
    <definedName name="_____UB223">'[9]P223 revue Rprog'!$A$5:$A$24</definedName>
    <definedName name="____ABA1">#REF!</definedName>
    <definedName name="____ABA2">#REF!</definedName>
    <definedName name="____ABG1">#REF!</definedName>
    <definedName name="____ABG2">#REF!</definedName>
    <definedName name="____ABG3">#REF!</definedName>
    <definedName name="____ABG4">#REF!</definedName>
    <definedName name="____ann94">"$#REF !.$C$16:$C$51"</definedName>
    <definedName name="____apr02">#REF!</definedName>
    <definedName name="____apr03">#REF!</definedName>
    <definedName name="____apr04">#REF!</definedName>
    <definedName name="____apr05">#REF!</definedName>
    <definedName name="____apr06">#REF!</definedName>
    <definedName name="____apr07">#REF!</definedName>
    <definedName name="____apr08">#REF!</definedName>
    <definedName name="____apr10">#REF!</definedName>
    <definedName name="____apr11">#REF!</definedName>
    <definedName name="____apr12">#REF!</definedName>
    <definedName name="____apr13">#REF!</definedName>
    <definedName name="____apr14">#REF!</definedName>
    <definedName name="____apr15">#REF!</definedName>
    <definedName name="____bg2">#REF!</definedName>
    <definedName name="____cat1">'[3]I - Données de base'!$C$34</definedName>
    <definedName name="____cat2">'[3]I - Données de base'!$C$35</definedName>
    <definedName name="____cat3">'[3]I - Données de base'!$C$36</definedName>
    <definedName name="____cat4">'[3]I - Données de base'!$C$37</definedName>
    <definedName name="____cat5">'[3]I - Données de base'!$C$39</definedName>
    <definedName name="____cat6">'[3]I - Données de base'!$C$38</definedName>
    <definedName name="____cat7">'[4]I - Données de base PMT'!$C$41</definedName>
    <definedName name="____Ch373015">#REF!</definedName>
    <definedName name="____Chp373015">#REF!</definedName>
    <definedName name="____cmp10">#REF!</definedName>
    <definedName name="____cmp101">#REF!</definedName>
    <definedName name="____cmp102">#REF!</definedName>
    <definedName name="____cmp103">#REF!</definedName>
    <definedName name="____cmp104">#REF!</definedName>
    <definedName name="____cmp105">#REF!</definedName>
    <definedName name="____cmp106">#REF!</definedName>
    <definedName name="____cmp107">#REF!</definedName>
    <definedName name="____cmp108">#REF!</definedName>
    <definedName name="____cmp11">#REF!</definedName>
    <definedName name="____cmp12">#REF!</definedName>
    <definedName name="____cmp13">#REF!</definedName>
    <definedName name="____cmp14">#REF!</definedName>
    <definedName name="____cmp15">#REF!</definedName>
    <definedName name="____cmp16">#REF!</definedName>
    <definedName name="____cmp17">#REF!</definedName>
    <definedName name="____cmp18">#REF!</definedName>
    <definedName name="____cmp19">#REF!</definedName>
    <definedName name="____cmp20">#REF!</definedName>
    <definedName name="____cmp201">#REF!</definedName>
    <definedName name="____cmp202">#REF!</definedName>
    <definedName name="____cmp203">#REF!</definedName>
    <definedName name="____cmp204">#REF!</definedName>
    <definedName name="____cmp205">#REF!</definedName>
    <definedName name="____cmp206">#REF!</definedName>
    <definedName name="____cmp207">#REF!</definedName>
    <definedName name="____cmp208">#REF!</definedName>
    <definedName name="____cmp21">#REF!</definedName>
    <definedName name="____cmp22">#REF!</definedName>
    <definedName name="____cmp23">#REF!</definedName>
    <definedName name="____cmp24">#REF!</definedName>
    <definedName name="____cmp25">#REF!</definedName>
    <definedName name="____cmp26">#REF!</definedName>
    <definedName name="____cmp27">#REF!</definedName>
    <definedName name="____cmp28">#REF!</definedName>
    <definedName name="____cmp29">#REF!</definedName>
    <definedName name="____cmp30">#REF!</definedName>
    <definedName name="____cmp301">#REF!</definedName>
    <definedName name="____cmp302">#REF!</definedName>
    <definedName name="____cmp303">#REF!</definedName>
    <definedName name="____cmp304">#REF!</definedName>
    <definedName name="____cmp305">#REF!</definedName>
    <definedName name="____cmp306">#REF!</definedName>
    <definedName name="____cmp307">#REF!</definedName>
    <definedName name="____cmp308">#REF!</definedName>
    <definedName name="____cmp31">#REF!</definedName>
    <definedName name="____cmp32">#REF!</definedName>
    <definedName name="____cmp33">#REF!</definedName>
    <definedName name="____cmp34">#REF!</definedName>
    <definedName name="____cmp35">#REF!</definedName>
    <definedName name="____cmp36">#REF!</definedName>
    <definedName name="____cmp37">#REF!</definedName>
    <definedName name="____cmp38">#REF!</definedName>
    <definedName name="____cmp39">#REF!</definedName>
    <definedName name="____cmp40">#REF!</definedName>
    <definedName name="____cmp401">#REF!</definedName>
    <definedName name="____cmp402">#REF!</definedName>
    <definedName name="____cmp403">#REF!</definedName>
    <definedName name="____cmp404">#REF!</definedName>
    <definedName name="____cmp405">#REF!</definedName>
    <definedName name="____cmp406">#REF!</definedName>
    <definedName name="____cmp407">#REF!</definedName>
    <definedName name="____cmp408">#REF!</definedName>
    <definedName name="____cmp41">#REF!</definedName>
    <definedName name="____cmp42">#REF!</definedName>
    <definedName name="____cmp43">#REF!</definedName>
    <definedName name="____cmp44">#REF!</definedName>
    <definedName name="____cmp45">#REF!</definedName>
    <definedName name="____cmp46">#REF!</definedName>
    <definedName name="____cmp47">#REF!</definedName>
    <definedName name="____cmp48">#REF!</definedName>
    <definedName name="____cmp49">#REF!</definedName>
    <definedName name="____cmp50">#REF!</definedName>
    <definedName name="____cmp501">#REF!</definedName>
    <definedName name="____cmp502">#REF!</definedName>
    <definedName name="____cmp503">#REF!</definedName>
    <definedName name="____cmp504">#REF!</definedName>
    <definedName name="____cmp505">#REF!</definedName>
    <definedName name="____cmp506">#REF!</definedName>
    <definedName name="____cmp507">#REF!</definedName>
    <definedName name="____cmp508">#REF!</definedName>
    <definedName name="____cmp51">#REF!</definedName>
    <definedName name="____cmp52">#REF!</definedName>
    <definedName name="____cmp53">#REF!</definedName>
    <definedName name="____cmp54">#REF!</definedName>
    <definedName name="____cmp55">#REF!</definedName>
    <definedName name="____cmp56">#REF!</definedName>
    <definedName name="____cmp57">#REF!</definedName>
    <definedName name="____cmp58">#REF!</definedName>
    <definedName name="____cmp59">#REF!</definedName>
    <definedName name="____cmp60">#REF!</definedName>
    <definedName name="____cmp601">#REF!</definedName>
    <definedName name="____cmp602">#REF!</definedName>
    <definedName name="____cmp603">#REF!</definedName>
    <definedName name="____cmp604">#REF!</definedName>
    <definedName name="____cmp605">#REF!</definedName>
    <definedName name="____cmp606">#REF!</definedName>
    <definedName name="____cmp607">#REF!</definedName>
    <definedName name="____cmp608">#REF!</definedName>
    <definedName name="____cmp61">#REF!</definedName>
    <definedName name="____cmp62">#REF!</definedName>
    <definedName name="____cmp63">#REF!</definedName>
    <definedName name="____cmp64">#REF!</definedName>
    <definedName name="____cmp65">#REF!</definedName>
    <definedName name="____cmp66">#REF!</definedName>
    <definedName name="____cmp67">#REF!</definedName>
    <definedName name="____cmp68">#REF!</definedName>
    <definedName name="____cmp69">#REF!</definedName>
    <definedName name="____cpr02">#REF!</definedName>
    <definedName name="____cpr03">#REF!</definedName>
    <definedName name="____cpr04">#REF!</definedName>
    <definedName name="____cpr05">#REF!</definedName>
    <definedName name="____cpr06">#REF!</definedName>
    <definedName name="____cpr07">#REF!</definedName>
    <definedName name="____cpr08">#REF!</definedName>
    <definedName name="____cpr10">#REF!</definedName>
    <definedName name="____cpr11">#REF!</definedName>
    <definedName name="____cpr12">#REF!</definedName>
    <definedName name="____cpr13">#REF!</definedName>
    <definedName name="____cpr14">#REF!</definedName>
    <definedName name="____cpr15">#REF!</definedName>
    <definedName name="____dm3">[12]DM2!$A$4:$H$75</definedName>
    <definedName name="____eff1">#REF!</definedName>
    <definedName name="____eff2">#REF!</definedName>
    <definedName name="____eff3">#REF!</definedName>
    <definedName name="____eff4">#REF!</definedName>
    <definedName name="____exe2">"$#REF !.$A$1:$M$25"</definedName>
    <definedName name="____fc3194">#REF!</definedName>
    <definedName name="____fc3197">#REF!</definedName>
    <definedName name="____fc3390">#REF!</definedName>
    <definedName name="____flx10">#REF!</definedName>
    <definedName name="____flx101">#REF!</definedName>
    <definedName name="____flx102">#REF!</definedName>
    <definedName name="____flx103">#REF!</definedName>
    <definedName name="____flx104">#REF!</definedName>
    <definedName name="____flx105">#REF!</definedName>
    <definedName name="____flx106">#REF!</definedName>
    <definedName name="____flx107">#REF!</definedName>
    <definedName name="____flx108">#REF!</definedName>
    <definedName name="____flx11">#REF!</definedName>
    <definedName name="____flx12">#REF!</definedName>
    <definedName name="____flx13">#REF!</definedName>
    <definedName name="____flx14">#REF!</definedName>
    <definedName name="____flx15">#REF!</definedName>
    <definedName name="____flx16">#REF!</definedName>
    <definedName name="____flx17">#REF!</definedName>
    <definedName name="____flx18">#REF!</definedName>
    <definedName name="____flx19">#REF!</definedName>
    <definedName name="____flx20">#REF!</definedName>
    <definedName name="____flx201">#REF!</definedName>
    <definedName name="____flx202">#REF!</definedName>
    <definedName name="____flx203">#REF!</definedName>
    <definedName name="____flx204">#REF!</definedName>
    <definedName name="____flx205">#REF!</definedName>
    <definedName name="____flx206">#REF!</definedName>
    <definedName name="____flx207">#REF!</definedName>
    <definedName name="____flx208">#REF!</definedName>
    <definedName name="____flx21">#REF!</definedName>
    <definedName name="____flx22">#REF!</definedName>
    <definedName name="____flx23">#REF!</definedName>
    <definedName name="____flx24">#REF!</definedName>
    <definedName name="____flx25">#REF!</definedName>
    <definedName name="____flx26">#REF!</definedName>
    <definedName name="____flx27">#REF!</definedName>
    <definedName name="____flx28">#REF!</definedName>
    <definedName name="____flx29">#REF!</definedName>
    <definedName name="____flx30">#REF!</definedName>
    <definedName name="____flx301">#REF!</definedName>
    <definedName name="____flx302">#REF!</definedName>
    <definedName name="____flx303">#REF!</definedName>
    <definedName name="____flx304">#REF!</definedName>
    <definedName name="____flx305">#REF!</definedName>
    <definedName name="____flx306">#REF!</definedName>
    <definedName name="____flx307">#REF!</definedName>
    <definedName name="____flx308">#REF!</definedName>
    <definedName name="____flx31">#REF!</definedName>
    <definedName name="____flx32">#REF!</definedName>
    <definedName name="____flx33">#REF!</definedName>
    <definedName name="____flx34">#REF!</definedName>
    <definedName name="____flx35">#REF!</definedName>
    <definedName name="____flx36">#REF!</definedName>
    <definedName name="____flx37">#REF!</definedName>
    <definedName name="____flx38">#REF!</definedName>
    <definedName name="____flx39">#REF!</definedName>
    <definedName name="____flx40">#REF!</definedName>
    <definedName name="____flx401">#REF!</definedName>
    <definedName name="____flx402">#REF!</definedName>
    <definedName name="____flx403">#REF!</definedName>
    <definedName name="____flx404">#REF!</definedName>
    <definedName name="____flx405">#REF!</definedName>
    <definedName name="____flx406">#REF!</definedName>
    <definedName name="____flx407">#REF!</definedName>
    <definedName name="____flx408">#REF!</definedName>
    <definedName name="____flx41">#REF!</definedName>
    <definedName name="____flx42">#REF!</definedName>
    <definedName name="____flx43">#REF!</definedName>
    <definedName name="____flx44">#REF!</definedName>
    <definedName name="____flx45">#REF!</definedName>
    <definedName name="____flx46">#REF!</definedName>
    <definedName name="____flx47">#REF!</definedName>
    <definedName name="____flx48">#REF!</definedName>
    <definedName name="____flx49">#REF!</definedName>
    <definedName name="____flx50">#REF!</definedName>
    <definedName name="____flx501">#REF!</definedName>
    <definedName name="____flx502">#REF!</definedName>
    <definedName name="____flx503">#REF!</definedName>
    <definedName name="____flx504">#REF!</definedName>
    <definedName name="____flx505">#REF!</definedName>
    <definedName name="____flx506">#REF!</definedName>
    <definedName name="____flx507">#REF!</definedName>
    <definedName name="____flx508">#REF!</definedName>
    <definedName name="____flx51">#REF!</definedName>
    <definedName name="____flx52">#REF!</definedName>
    <definedName name="____flx53">#REF!</definedName>
    <definedName name="____flx54">#REF!</definedName>
    <definedName name="____flx55">#REF!</definedName>
    <definedName name="____flx56">#REF!</definedName>
    <definedName name="____flx57">#REF!</definedName>
    <definedName name="____flx58">#REF!</definedName>
    <definedName name="____flx59">#REF!</definedName>
    <definedName name="____flx60">#REF!</definedName>
    <definedName name="____flx601">#REF!</definedName>
    <definedName name="____flx602">#REF!</definedName>
    <definedName name="____flx603">#REF!</definedName>
    <definedName name="____flx604">#REF!</definedName>
    <definedName name="____flx605">#REF!</definedName>
    <definedName name="____flx606">#REF!</definedName>
    <definedName name="____flx607">#REF!</definedName>
    <definedName name="____flx608">#REF!</definedName>
    <definedName name="____flx61">#REF!</definedName>
    <definedName name="____flx62">#REF!</definedName>
    <definedName name="____flx63">#REF!</definedName>
    <definedName name="____flx64">#REF!</definedName>
    <definedName name="____flx65">#REF!</definedName>
    <definedName name="____flx66">#REF!</definedName>
    <definedName name="____flx67">#REF!</definedName>
    <definedName name="____flx68">#REF!</definedName>
    <definedName name="____flx69">#REF!</definedName>
    <definedName name="____ges10">#REF!</definedName>
    <definedName name="____ges101">#REF!</definedName>
    <definedName name="____ges102">#REF!</definedName>
    <definedName name="____ges103">#REF!</definedName>
    <definedName name="____ges104">#REF!</definedName>
    <definedName name="____ges105">#REF!</definedName>
    <definedName name="____ges106">#REF!</definedName>
    <definedName name="____ges107">#REF!</definedName>
    <definedName name="____ges108">#REF!</definedName>
    <definedName name="____ges11">#REF!</definedName>
    <definedName name="____ges12">#REF!</definedName>
    <definedName name="____ges13">#REF!</definedName>
    <definedName name="____ges14">#REF!</definedName>
    <definedName name="____ges15">#REF!</definedName>
    <definedName name="____ges16">#REF!</definedName>
    <definedName name="____ges17">#REF!</definedName>
    <definedName name="____ges18">#REF!</definedName>
    <definedName name="____ges19">#REF!</definedName>
    <definedName name="____ges20">#REF!</definedName>
    <definedName name="____ges201">#REF!</definedName>
    <definedName name="____ges202">#REF!</definedName>
    <definedName name="____ges203">#REF!</definedName>
    <definedName name="____ges204">#REF!</definedName>
    <definedName name="____ges205">#REF!</definedName>
    <definedName name="____ges206">#REF!</definedName>
    <definedName name="____ges207">#REF!</definedName>
    <definedName name="____ges208">#REF!</definedName>
    <definedName name="____ges21">#REF!</definedName>
    <definedName name="____ges22">#REF!</definedName>
    <definedName name="____ges23">#REF!</definedName>
    <definedName name="____ges24">#REF!</definedName>
    <definedName name="____ges25">#REF!</definedName>
    <definedName name="____ges26">#REF!</definedName>
    <definedName name="____ges27">#REF!</definedName>
    <definedName name="____ges28">#REF!</definedName>
    <definedName name="____ges29">#REF!</definedName>
    <definedName name="____ges30">#REF!</definedName>
    <definedName name="____ges301">#REF!</definedName>
    <definedName name="____ges302">#REF!</definedName>
    <definedName name="____ges303">#REF!</definedName>
    <definedName name="____ges304">#REF!</definedName>
    <definedName name="____ges305">#REF!</definedName>
    <definedName name="____ges306">#REF!</definedName>
    <definedName name="____ges307">#REF!</definedName>
    <definedName name="____ges308">#REF!</definedName>
    <definedName name="____ges31">#REF!</definedName>
    <definedName name="____ges32">#REF!</definedName>
    <definedName name="____ges33">#REF!</definedName>
    <definedName name="____ges34">#REF!</definedName>
    <definedName name="____ges35">#REF!</definedName>
    <definedName name="____ges36">#REF!</definedName>
    <definedName name="____ges37">#REF!</definedName>
    <definedName name="____ges38">#REF!</definedName>
    <definedName name="____ges39">#REF!</definedName>
    <definedName name="____ges40">#REF!</definedName>
    <definedName name="____ges401">#REF!</definedName>
    <definedName name="____ges402">#REF!</definedName>
    <definedName name="____ges403">#REF!</definedName>
    <definedName name="____ges404">#REF!</definedName>
    <definedName name="____ges405">#REF!</definedName>
    <definedName name="____ges406">#REF!</definedName>
    <definedName name="____ges407">#REF!</definedName>
    <definedName name="____ges408">#REF!</definedName>
    <definedName name="____ges41">#REF!</definedName>
    <definedName name="____ges42">#REF!</definedName>
    <definedName name="____ges43">#REF!</definedName>
    <definedName name="____ges44">#REF!</definedName>
    <definedName name="____ges45">#REF!</definedName>
    <definedName name="____ges46">#REF!</definedName>
    <definedName name="____ges47">#REF!</definedName>
    <definedName name="____ges48">#REF!</definedName>
    <definedName name="____ges49">#REF!</definedName>
    <definedName name="____ges50">#REF!</definedName>
    <definedName name="____ges501">#REF!</definedName>
    <definedName name="____ges502">#REF!</definedName>
    <definedName name="____ges503">#REF!</definedName>
    <definedName name="____ges504">#REF!</definedName>
    <definedName name="____ges505">#REF!</definedName>
    <definedName name="____ges506">#REF!</definedName>
    <definedName name="____ges507">#REF!</definedName>
    <definedName name="____ges508">#REF!</definedName>
    <definedName name="____ges51">#REF!</definedName>
    <definedName name="____ges52">#REF!</definedName>
    <definedName name="____ges53">#REF!</definedName>
    <definedName name="____ges54">#REF!</definedName>
    <definedName name="____ges55">#REF!</definedName>
    <definedName name="____ges56">#REF!</definedName>
    <definedName name="____ges57">#REF!</definedName>
    <definedName name="____ges58">#REF!</definedName>
    <definedName name="____ges59">#REF!</definedName>
    <definedName name="____ges60">#REF!</definedName>
    <definedName name="____ges601">#REF!</definedName>
    <definedName name="____ges602">#REF!</definedName>
    <definedName name="____ges603">#REF!</definedName>
    <definedName name="____ges604">#REF!</definedName>
    <definedName name="____ges605">#REF!</definedName>
    <definedName name="____ges606">#REF!</definedName>
    <definedName name="____ges607">#REF!</definedName>
    <definedName name="____ges608">#REF!</definedName>
    <definedName name="____ges61">#REF!</definedName>
    <definedName name="____ges62">#REF!</definedName>
    <definedName name="____ges63">#REF!</definedName>
    <definedName name="____ges64">#REF!</definedName>
    <definedName name="____ges65">#REF!</definedName>
    <definedName name="____ges66">#REF!</definedName>
    <definedName name="____ges67">#REF!</definedName>
    <definedName name="____ges68">#REF!</definedName>
    <definedName name="____ges69">#REF!</definedName>
    <definedName name="____ind2002">'[4]I - Données de base PMT'!$C$18</definedName>
    <definedName name="____ind2003">'[3]I - Données de base'!#REF!</definedName>
    <definedName name="____int1">#REF!</definedName>
    <definedName name="____int2">#REF!</definedName>
    <definedName name="____int3">#REF!</definedName>
    <definedName name="____int4">#REF!</definedName>
    <definedName name="____int5">#REF!</definedName>
    <definedName name="____int6">#REF!</definedName>
    <definedName name="____IRc2">'[7]Etape 2'!$C$19</definedName>
    <definedName name="____IRp2">'[7]Etape 2'!$D$19</definedName>
    <definedName name="____mvt3101">#REF!</definedName>
    <definedName name="____mvt3102">#REF!</definedName>
    <definedName name="____mvt3111">#REF!</definedName>
    <definedName name="____mvt3112">#REF!</definedName>
    <definedName name="____mvt3121">#REF!</definedName>
    <definedName name="____mvt3130">#REF!</definedName>
    <definedName name="____mvt3131">#REF!</definedName>
    <definedName name="____mvt3141">#REF!</definedName>
    <definedName name="____mvt3142">#REF!</definedName>
    <definedName name="____mvt3195">#REF!</definedName>
    <definedName name="____mvt3198">#REF!</definedName>
    <definedName name="____mvt3292">#REF!</definedName>
    <definedName name="____mvt3297">#REF!</definedName>
    <definedName name="____mvt3390">#REF!</definedName>
    <definedName name="____mvt3391">#REF!</definedName>
    <definedName name="____mvt3392">#REF!</definedName>
    <definedName name="____mvt3401">#REF!</definedName>
    <definedName name="____mvt3403">#REF!</definedName>
    <definedName name="____mvt3431">#REF!</definedName>
    <definedName name="____mvt3441">#REF!</definedName>
    <definedName name="____mvt3482">#REF!</definedName>
    <definedName name="____mvt3498">#REF!</definedName>
    <definedName name="____mvt3640">#REF!</definedName>
    <definedName name="____mvt3651">#REF!</definedName>
    <definedName name="____mvt3710">#REF!</definedName>
    <definedName name="____mvt3750">#REF!</definedName>
    <definedName name="____mvt3761">#REF!</definedName>
    <definedName name="____mvt3791">#REF!</definedName>
    <definedName name="____mvt4131">#REF!</definedName>
    <definedName name="____mvt4151">#REF!</definedName>
    <definedName name="____mvt4152">#REF!</definedName>
    <definedName name="____mvt4156">#REF!</definedName>
    <definedName name="____mvt4157">#REF!</definedName>
    <definedName name="____mvt4158">#REF!</definedName>
    <definedName name="____mvt4691">#REF!</definedName>
    <definedName name="____mvt4692">#REF!</definedName>
    <definedName name="____nf1">#REF!</definedName>
    <definedName name="____nf2">#REF!</definedName>
    <definedName name="____nf3">#REF!</definedName>
    <definedName name="____nf4">#REF!</definedName>
    <definedName name="____nf5">#REF!</definedName>
    <definedName name="____nf6">#REF!</definedName>
    <definedName name="____nf7">#REF!</definedName>
    <definedName name="____nf8">#REF!</definedName>
    <definedName name="____P170">#REF!</definedName>
    <definedName name="____par1111">#REF!</definedName>
    <definedName name="____par1113">#REF!</definedName>
    <definedName name="____par1121">#REF!</definedName>
    <definedName name="____par1160">#REF!</definedName>
    <definedName name="____par1181">#REF!</definedName>
    <definedName name="____par1191">#REF!</definedName>
    <definedName name="____par1211">#REF!</definedName>
    <definedName name="____par1214">#REF!</definedName>
    <definedName name="____par1221">#REF!</definedName>
    <definedName name="____par1222">#REF!</definedName>
    <definedName name="____par1224">#REF!</definedName>
    <definedName name="____par1226">#REF!</definedName>
    <definedName name="____par1231">#REF!</definedName>
    <definedName name="____par1232">#REF!</definedName>
    <definedName name="____par1234">#REF!</definedName>
    <definedName name="____par1235">#REF!</definedName>
    <definedName name="____par1236">#REF!</definedName>
    <definedName name="____par1241">#REF!</definedName>
    <definedName name="____par1246">#REF!</definedName>
    <definedName name="____par1250">#REF!</definedName>
    <definedName name="____par1271">#REF!</definedName>
    <definedName name="____par1276">#REF!</definedName>
    <definedName name="____par1279">#REF!</definedName>
    <definedName name="____par1292">#REF!</definedName>
    <definedName name="____par1293">#REF!</definedName>
    <definedName name="____par1294">#REF!</definedName>
    <definedName name="____par1411">#REF!</definedName>
    <definedName name="____pc1">#REF!</definedName>
    <definedName name="____pc2">'[4]II - Salaires PMT'!$H$6</definedName>
    <definedName name="____pc3">'[4]II - Salaires PMT'!$H$7</definedName>
    <definedName name="____pc4">'[4]II - Salaires PMT'!$H$8</definedName>
    <definedName name="____pc5">'[4]II - Salaires PMT'!$H$10</definedName>
    <definedName name="____pc6">'[4]II - Salaires PMT'!$H$9</definedName>
    <definedName name="____PIB2">#REF!</definedName>
    <definedName name="____pol7">#REF!</definedName>
    <definedName name="____prt1">[13]paramètres!$E$125</definedName>
    <definedName name="____ps1">'[4]II - Salaires PMT'!$I$5</definedName>
    <definedName name="____ps2">'[4]II - Salaires PMT'!$I$6</definedName>
    <definedName name="____ps3">'[4]II - Salaires PMT'!$I$7</definedName>
    <definedName name="____ps4">'[4]II - Salaires PMT'!$I$8</definedName>
    <definedName name="____ps5">'[4]II - Salaires PMT'!$I$10</definedName>
    <definedName name="____ps6">'[4]II - Salaires PMT'!$I$9</definedName>
    <definedName name="____pt94">#REF!</definedName>
    <definedName name="____r">#REF!</definedName>
    <definedName name="____R1_">#N/A</definedName>
    <definedName name="____R10_">#N/A</definedName>
    <definedName name="____R11_">#N/A</definedName>
    <definedName name="____R12_">#N/A</definedName>
    <definedName name="____R13_">#N/A</definedName>
    <definedName name="____R14_">#N/A</definedName>
    <definedName name="____R15_">#N/A</definedName>
    <definedName name="____R16_">#N/A</definedName>
    <definedName name="____R17_">#N/A</definedName>
    <definedName name="____R18_">#N/A</definedName>
    <definedName name="____R19_">#N/A</definedName>
    <definedName name="____R2_">#N/A</definedName>
    <definedName name="____R20_">#N/A</definedName>
    <definedName name="____R21_">#N/A</definedName>
    <definedName name="____R3_">#N/A</definedName>
    <definedName name="____R4_">#N/A</definedName>
    <definedName name="____R5_">#N/A</definedName>
    <definedName name="____R6_">#N/A</definedName>
    <definedName name="____R7_">#N/A</definedName>
    <definedName name="____R8_">#N/A</definedName>
    <definedName name="____R9_">#N/A</definedName>
    <definedName name="____rf1">#REF!</definedName>
    <definedName name="____rf2">#REF!</definedName>
    <definedName name="____rf3">#REF!</definedName>
    <definedName name="____rf4">#REF!</definedName>
    <definedName name="____rf5">#REF!</definedName>
    <definedName name="____rf6">#REF!</definedName>
    <definedName name="____rf7">#REF!</definedName>
    <definedName name="____RP2007">#REF!</definedName>
    <definedName name="____tab1">'[14]TABLEdes DEP'!$A$1:$B$112</definedName>
    <definedName name="____tab2">'[14]TABLEdes DEP'!$A$1:$C$112</definedName>
    <definedName name="____Tab4">#REF!</definedName>
    <definedName name="____TFc2">'[7]Etape 2'!$H$19</definedName>
    <definedName name="____THc2">'[7]Etape 3'!$C$31</definedName>
    <definedName name="____THp2">'[7]Etape 3'!$D$31</definedName>
    <definedName name="____tot02">#REF!</definedName>
    <definedName name="____tot04">#REF!</definedName>
    <definedName name="____tot05">#REF!</definedName>
    <definedName name="____tot06">#REF!</definedName>
    <definedName name="____tot07">#REF!</definedName>
    <definedName name="____tot08">#REF!</definedName>
    <definedName name="____tot09">#REF!</definedName>
    <definedName name="____tot10">#REF!</definedName>
    <definedName name="____tot11">#REF!</definedName>
    <definedName name="____tot12">#REF!</definedName>
    <definedName name="____tot13">#REF!</definedName>
    <definedName name="____tot15">#REF!</definedName>
    <definedName name="____tot16">#REF!</definedName>
    <definedName name="____TPc2">'[7]Etape 2'!$J$19</definedName>
    <definedName name="____tr1000">#REF!</definedName>
    <definedName name="____tr2">#REF!</definedName>
    <definedName name="____tr3">#REF!</definedName>
    <definedName name="____UB2">'[8]P134 - position BEPII revue'!$F$6:$F$114</definedName>
    <definedName name="____UB223">'[9]P223 revue Rprog'!$A$5:$A$24</definedName>
    <definedName name="____xlnm.Print_Area_1">#REF!</definedName>
    <definedName name="___1_310644612">#REF!</definedName>
    <definedName name="___10_424964807">#REF!</definedName>
    <definedName name="___11_535420533">#REF!</definedName>
    <definedName name="___12_570501551">#REF!</definedName>
    <definedName name="___13_582137436">#REF!</definedName>
    <definedName name="___2_348975293">#REF!</definedName>
    <definedName name="___3_388698201">#REF!</definedName>
    <definedName name="___4_392032934">#REF!</definedName>
    <definedName name="___5_395329451">#REF!</definedName>
    <definedName name="___6_399179639">#REF!</definedName>
    <definedName name="___7_399295385">#REF!</definedName>
    <definedName name="___8_403459639">#REF!</definedName>
    <definedName name="___9_419456314">#REF!</definedName>
    <definedName name="___ABA1">#REF!</definedName>
    <definedName name="___ABA2">#REF!</definedName>
    <definedName name="___ABG1">#REF!</definedName>
    <definedName name="___ABG2">#REF!</definedName>
    <definedName name="___ABG3">#REF!</definedName>
    <definedName name="___ABG4">#REF!</definedName>
    <definedName name="___ann94">"$#REF !.$C$16:$C$51"</definedName>
    <definedName name="___apr02">#REF!</definedName>
    <definedName name="___apr03">#REF!</definedName>
    <definedName name="___apr04">#REF!</definedName>
    <definedName name="___apr05">#REF!</definedName>
    <definedName name="___apr06">#REF!</definedName>
    <definedName name="___apr07">#REF!</definedName>
    <definedName name="___apr08">#REF!</definedName>
    <definedName name="___apr10">#REF!</definedName>
    <definedName name="___apr11">#REF!</definedName>
    <definedName name="___apr12">#REF!</definedName>
    <definedName name="___apr13">#REF!</definedName>
    <definedName name="___apr14">#REF!</definedName>
    <definedName name="___apr15">#REF!</definedName>
    <definedName name="___bg2">#REF!</definedName>
    <definedName name="___cat1">'[15]I - Données de base'!$C$34</definedName>
    <definedName name="___cat2">'[15]I - Données de base'!$C$35</definedName>
    <definedName name="___cat3">'[15]I - Données de base'!$C$36</definedName>
    <definedName name="___cat4">'[15]I - Données de base'!$C$37</definedName>
    <definedName name="___cat5">'[15]I - Données de base'!$C$39</definedName>
    <definedName name="___cat6">'[15]I - Données de base'!$C$38</definedName>
    <definedName name="___cat7">'[2]I - Données de base PMT'!$C$41</definedName>
    <definedName name="___Ch373015">#REF!</definedName>
    <definedName name="___Chp373015">#REF!</definedName>
    <definedName name="___cmp10">#REF!</definedName>
    <definedName name="___cmp101">#REF!</definedName>
    <definedName name="___cmp102">#REF!</definedName>
    <definedName name="___cmp103">#REF!</definedName>
    <definedName name="___cmp104">#REF!</definedName>
    <definedName name="___cmp105">#REF!</definedName>
    <definedName name="___cmp106">#REF!</definedName>
    <definedName name="___cmp107">#REF!</definedName>
    <definedName name="___cmp108">#REF!</definedName>
    <definedName name="___cmp11">#REF!</definedName>
    <definedName name="___cmp12">#REF!</definedName>
    <definedName name="___cmp13">#REF!</definedName>
    <definedName name="___cmp14">#REF!</definedName>
    <definedName name="___cmp15">#REF!</definedName>
    <definedName name="___cmp16">#REF!</definedName>
    <definedName name="___cmp17">#REF!</definedName>
    <definedName name="___cmp18">#REF!</definedName>
    <definedName name="___cmp19">#REF!</definedName>
    <definedName name="___cmp20">#REF!</definedName>
    <definedName name="___cmp201">#REF!</definedName>
    <definedName name="___cmp202">#REF!</definedName>
    <definedName name="___cmp203">#REF!</definedName>
    <definedName name="___cmp204">#REF!</definedName>
    <definedName name="___cmp205">#REF!</definedName>
    <definedName name="___cmp206">#REF!</definedName>
    <definedName name="___cmp207">#REF!</definedName>
    <definedName name="___cmp208">#REF!</definedName>
    <definedName name="___cmp21">#REF!</definedName>
    <definedName name="___cmp22">#REF!</definedName>
    <definedName name="___cmp23">#REF!</definedName>
    <definedName name="___cmp24">#REF!</definedName>
    <definedName name="___cmp25">#REF!</definedName>
    <definedName name="___cmp26">#REF!</definedName>
    <definedName name="___cmp27">#REF!</definedName>
    <definedName name="___cmp28">#REF!</definedName>
    <definedName name="___cmp29">#REF!</definedName>
    <definedName name="___cmp30">#REF!</definedName>
    <definedName name="___cmp301">#REF!</definedName>
    <definedName name="___cmp302">#REF!</definedName>
    <definedName name="___cmp303">#REF!</definedName>
    <definedName name="___cmp304">#REF!</definedName>
    <definedName name="___cmp305">#REF!</definedName>
    <definedName name="___cmp306">#REF!</definedName>
    <definedName name="___cmp307">#REF!</definedName>
    <definedName name="___cmp308">#REF!</definedName>
    <definedName name="___cmp31">#REF!</definedName>
    <definedName name="___cmp32">#REF!</definedName>
    <definedName name="___cmp33">#REF!</definedName>
    <definedName name="___cmp34">#REF!</definedName>
    <definedName name="___cmp35">#REF!</definedName>
    <definedName name="___cmp36">#REF!</definedName>
    <definedName name="___cmp37">#REF!</definedName>
    <definedName name="___cmp38">#REF!</definedName>
    <definedName name="___cmp39">#REF!</definedName>
    <definedName name="___cmp40">#REF!</definedName>
    <definedName name="___cmp401">#REF!</definedName>
    <definedName name="___cmp402">#REF!</definedName>
    <definedName name="___cmp403">#REF!</definedName>
    <definedName name="___cmp404">#REF!</definedName>
    <definedName name="___cmp405">#REF!</definedName>
    <definedName name="___cmp406">#REF!</definedName>
    <definedName name="___cmp407">#REF!</definedName>
    <definedName name="___cmp408">#REF!</definedName>
    <definedName name="___cmp41">#REF!</definedName>
    <definedName name="___cmp42">#REF!</definedName>
    <definedName name="___cmp43">#REF!</definedName>
    <definedName name="___cmp44">#REF!</definedName>
    <definedName name="___cmp45">#REF!</definedName>
    <definedName name="___cmp46">#REF!</definedName>
    <definedName name="___cmp47">#REF!</definedName>
    <definedName name="___cmp48">#REF!</definedName>
    <definedName name="___cmp49">#REF!</definedName>
    <definedName name="___cmp50">#REF!</definedName>
    <definedName name="___cmp501">#REF!</definedName>
    <definedName name="___cmp502">#REF!</definedName>
    <definedName name="___cmp503">#REF!</definedName>
    <definedName name="___cmp504">#REF!</definedName>
    <definedName name="___cmp505">#REF!</definedName>
    <definedName name="___cmp506">#REF!</definedName>
    <definedName name="___cmp507">#REF!</definedName>
    <definedName name="___cmp508">#REF!</definedName>
    <definedName name="___cmp51">#REF!</definedName>
    <definedName name="___cmp52">#REF!</definedName>
    <definedName name="___cmp53">#REF!</definedName>
    <definedName name="___cmp54">#REF!</definedName>
    <definedName name="___cmp55">#REF!</definedName>
    <definedName name="___cmp56">#REF!</definedName>
    <definedName name="___cmp57">#REF!</definedName>
    <definedName name="___cmp58">#REF!</definedName>
    <definedName name="___cmp59">#REF!</definedName>
    <definedName name="___cmp60">#REF!</definedName>
    <definedName name="___cmp601">#REF!</definedName>
    <definedName name="___cmp602">#REF!</definedName>
    <definedName name="___cmp603">#REF!</definedName>
    <definedName name="___cmp604">#REF!</definedName>
    <definedName name="___cmp605">#REF!</definedName>
    <definedName name="___cmp606">#REF!</definedName>
    <definedName name="___cmp607">#REF!</definedName>
    <definedName name="___cmp608">#REF!</definedName>
    <definedName name="___cmp61">#REF!</definedName>
    <definedName name="___cmp62">#REF!</definedName>
    <definedName name="___cmp63">#REF!</definedName>
    <definedName name="___cmp64">#REF!</definedName>
    <definedName name="___cmp65">#REF!</definedName>
    <definedName name="___cmp66">#REF!</definedName>
    <definedName name="___cmp67">#REF!</definedName>
    <definedName name="___cmp68">#REF!</definedName>
    <definedName name="___cmp69">#REF!</definedName>
    <definedName name="___cpr02">#REF!</definedName>
    <definedName name="___cpr03">#REF!</definedName>
    <definedName name="___cpr04">#REF!</definedName>
    <definedName name="___cpr05">#REF!</definedName>
    <definedName name="___cpr06">#REF!</definedName>
    <definedName name="___cpr07">#REF!</definedName>
    <definedName name="___cpr08">#REF!</definedName>
    <definedName name="___cpr10">#REF!</definedName>
    <definedName name="___cpr11">#REF!</definedName>
    <definedName name="___cpr12">#REF!</definedName>
    <definedName name="___cpr13">#REF!</definedName>
    <definedName name="___cpr14">#REF!</definedName>
    <definedName name="___cpr15">#REF!</definedName>
    <definedName name="___dm3">[6]DM2!$A$4:$H$75</definedName>
    <definedName name="___eff1">#REF!</definedName>
    <definedName name="___eff2">#REF!</definedName>
    <definedName name="___eff3">#REF!</definedName>
    <definedName name="___eff4">#REF!</definedName>
    <definedName name="___exe2">"$#REF !.$A$1:$M$25"</definedName>
    <definedName name="___fc3194">#REF!</definedName>
    <definedName name="___fc3197">#REF!</definedName>
    <definedName name="___fc3390">#REF!</definedName>
    <definedName name="___flx10">#REF!</definedName>
    <definedName name="___flx101">#REF!</definedName>
    <definedName name="___flx102">#REF!</definedName>
    <definedName name="___flx103">#REF!</definedName>
    <definedName name="___flx104">#REF!</definedName>
    <definedName name="___flx105">#REF!</definedName>
    <definedName name="___flx106">#REF!</definedName>
    <definedName name="___flx107">#REF!</definedName>
    <definedName name="___flx108">#REF!</definedName>
    <definedName name="___flx11">#REF!</definedName>
    <definedName name="___flx12">#REF!</definedName>
    <definedName name="___flx13">#REF!</definedName>
    <definedName name="___flx14">#REF!</definedName>
    <definedName name="___flx15">#REF!</definedName>
    <definedName name="___flx16">#REF!</definedName>
    <definedName name="___flx17">#REF!</definedName>
    <definedName name="___flx18">#REF!</definedName>
    <definedName name="___flx19">#REF!</definedName>
    <definedName name="___flx20">#REF!</definedName>
    <definedName name="___flx201">#REF!</definedName>
    <definedName name="___flx202">#REF!</definedName>
    <definedName name="___flx203">#REF!</definedName>
    <definedName name="___flx204">#REF!</definedName>
    <definedName name="___flx205">#REF!</definedName>
    <definedName name="___flx206">#REF!</definedName>
    <definedName name="___flx207">#REF!</definedName>
    <definedName name="___flx208">#REF!</definedName>
    <definedName name="___flx21">#REF!</definedName>
    <definedName name="___flx22">#REF!</definedName>
    <definedName name="___flx23">#REF!</definedName>
    <definedName name="___flx24">#REF!</definedName>
    <definedName name="___flx25">#REF!</definedName>
    <definedName name="___flx26">#REF!</definedName>
    <definedName name="___flx27">#REF!</definedName>
    <definedName name="___flx28">#REF!</definedName>
    <definedName name="___flx29">#REF!</definedName>
    <definedName name="___flx30">#REF!</definedName>
    <definedName name="___flx301">#REF!</definedName>
    <definedName name="___flx302">#REF!</definedName>
    <definedName name="___flx303">#REF!</definedName>
    <definedName name="___flx304">#REF!</definedName>
    <definedName name="___flx305">#REF!</definedName>
    <definedName name="___flx306">#REF!</definedName>
    <definedName name="___flx307">#REF!</definedName>
    <definedName name="___flx308">#REF!</definedName>
    <definedName name="___flx31">#REF!</definedName>
    <definedName name="___flx32">#REF!</definedName>
    <definedName name="___flx33">#REF!</definedName>
    <definedName name="___flx34">#REF!</definedName>
    <definedName name="___flx35">#REF!</definedName>
    <definedName name="___flx36">#REF!</definedName>
    <definedName name="___flx37">#REF!</definedName>
    <definedName name="___flx38">#REF!</definedName>
    <definedName name="___flx39">#REF!</definedName>
    <definedName name="___flx40">#REF!</definedName>
    <definedName name="___flx401">#REF!</definedName>
    <definedName name="___flx402">#REF!</definedName>
    <definedName name="___flx403">#REF!</definedName>
    <definedName name="___flx404">#REF!</definedName>
    <definedName name="___flx405">#REF!</definedName>
    <definedName name="___flx406">#REF!</definedName>
    <definedName name="___flx407">#REF!</definedName>
    <definedName name="___flx408">#REF!</definedName>
    <definedName name="___flx41">#REF!</definedName>
    <definedName name="___flx42">#REF!</definedName>
    <definedName name="___flx43">#REF!</definedName>
    <definedName name="___flx44">#REF!</definedName>
    <definedName name="___flx45">#REF!</definedName>
    <definedName name="___flx46">#REF!</definedName>
    <definedName name="___flx47">#REF!</definedName>
    <definedName name="___flx48">#REF!</definedName>
    <definedName name="___flx49">#REF!</definedName>
    <definedName name="___flx50">#REF!</definedName>
    <definedName name="___flx501">#REF!</definedName>
    <definedName name="___flx502">#REF!</definedName>
    <definedName name="___flx503">#REF!</definedName>
    <definedName name="___flx504">#REF!</definedName>
    <definedName name="___flx505">#REF!</definedName>
    <definedName name="___flx506">#REF!</definedName>
    <definedName name="___flx507">#REF!</definedName>
    <definedName name="___flx508">#REF!</definedName>
    <definedName name="___flx51">#REF!</definedName>
    <definedName name="___flx52">#REF!</definedName>
    <definedName name="___flx53">#REF!</definedName>
    <definedName name="___flx54">#REF!</definedName>
    <definedName name="___flx55">#REF!</definedName>
    <definedName name="___flx56">#REF!</definedName>
    <definedName name="___flx57">#REF!</definedName>
    <definedName name="___flx58">#REF!</definedName>
    <definedName name="___flx59">#REF!</definedName>
    <definedName name="___flx60">#REF!</definedName>
    <definedName name="___flx601">#REF!</definedName>
    <definedName name="___flx602">#REF!</definedName>
    <definedName name="___flx603">#REF!</definedName>
    <definedName name="___flx604">#REF!</definedName>
    <definedName name="___flx605">#REF!</definedName>
    <definedName name="___flx606">#REF!</definedName>
    <definedName name="___flx607">#REF!</definedName>
    <definedName name="___flx608">#REF!</definedName>
    <definedName name="___flx61">#REF!</definedName>
    <definedName name="___flx62">#REF!</definedName>
    <definedName name="___flx63">#REF!</definedName>
    <definedName name="___flx64">#REF!</definedName>
    <definedName name="___flx65">#REF!</definedName>
    <definedName name="___flx66">#REF!</definedName>
    <definedName name="___flx67">#REF!</definedName>
    <definedName name="___flx68">#REF!</definedName>
    <definedName name="___flx69">#REF!</definedName>
    <definedName name="___ges10">#REF!</definedName>
    <definedName name="___ges101">#REF!</definedName>
    <definedName name="___ges102">#REF!</definedName>
    <definedName name="___ges103">#REF!</definedName>
    <definedName name="___ges104">#REF!</definedName>
    <definedName name="___ges105">#REF!</definedName>
    <definedName name="___ges106">#REF!</definedName>
    <definedName name="___ges107">#REF!</definedName>
    <definedName name="___ges108">#REF!</definedName>
    <definedName name="___ges11">#REF!</definedName>
    <definedName name="___ges12">#REF!</definedName>
    <definedName name="___ges13">#REF!</definedName>
    <definedName name="___ges14">#REF!</definedName>
    <definedName name="___ges15">#REF!</definedName>
    <definedName name="___ges16">#REF!</definedName>
    <definedName name="___ges17">#REF!</definedName>
    <definedName name="___ges18">#REF!</definedName>
    <definedName name="___ges19">#REF!</definedName>
    <definedName name="___ges20">#REF!</definedName>
    <definedName name="___ges201">#REF!</definedName>
    <definedName name="___ges202">#REF!</definedName>
    <definedName name="___ges203">#REF!</definedName>
    <definedName name="___ges204">#REF!</definedName>
    <definedName name="___ges205">#REF!</definedName>
    <definedName name="___ges206">#REF!</definedName>
    <definedName name="___ges207">#REF!</definedName>
    <definedName name="___ges208">#REF!</definedName>
    <definedName name="___ges21">#REF!</definedName>
    <definedName name="___ges22">#REF!</definedName>
    <definedName name="___ges23">#REF!</definedName>
    <definedName name="___ges24">#REF!</definedName>
    <definedName name="___ges25">#REF!</definedName>
    <definedName name="___ges26">#REF!</definedName>
    <definedName name="___ges27">#REF!</definedName>
    <definedName name="___ges28">#REF!</definedName>
    <definedName name="___ges29">#REF!</definedName>
    <definedName name="___ges30">#REF!</definedName>
    <definedName name="___ges301">#REF!</definedName>
    <definedName name="___ges302">#REF!</definedName>
    <definedName name="___ges303">#REF!</definedName>
    <definedName name="___ges304">#REF!</definedName>
    <definedName name="___ges305">#REF!</definedName>
    <definedName name="___ges306">#REF!</definedName>
    <definedName name="___ges307">#REF!</definedName>
    <definedName name="___ges308">#REF!</definedName>
    <definedName name="___ges31">#REF!</definedName>
    <definedName name="___ges32">#REF!</definedName>
    <definedName name="___ges33">#REF!</definedName>
    <definedName name="___ges34">#REF!</definedName>
    <definedName name="___ges35">#REF!</definedName>
    <definedName name="___ges36">#REF!</definedName>
    <definedName name="___ges37">#REF!</definedName>
    <definedName name="___ges38">#REF!</definedName>
    <definedName name="___ges39">#REF!</definedName>
    <definedName name="___ges40">#REF!</definedName>
    <definedName name="___ges401">#REF!</definedName>
    <definedName name="___ges402">#REF!</definedName>
    <definedName name="___ges403">#REF!</definedName>
    <definedName name="___ges404">#REF!</definedName>
    <definedName name="___ges405">#REF!</definedName>
    <definedName name="___ges406">#REF!</definedName>
    <definedName name="___ges407">#REF!</definedName>
    <definedName name="___ges408">#REF!</definedName>
    <definedName name="___ges41">#REF!</definedName>
    <definedName name="___ges42">#REF!</definedName>
    <definedName name="___ges43">#REF!</definedName>
    <definedName name="___ges44">#REF!</definedName>
    <definedName name="___ges45">#REF!</definedName>
    <definedName name="___ges46">#REF!</definedName>
    <definedName name="___ges47">#REF!</definedName>
    <definedName name="___ges48">#REF!</definedName>
    <definedName name="___ges49">#REF!</definedName>
    <definedName name="___ges50">#REF!</definedName>
    <definedName name="___ges501">#REF!</definedName>
    <definedName name="___ges502">#REF!</definedName>
    <definedName name="___ges503">#REF!</definedName>
    <definedName name="___ges504">#REF!</definedName>
    <definedName name="___ges505">#REF!</definedName>
    <definedName name="___ges506">#REF!</definedName>
    <definedName name="___ges507">#REF!</definedName>
    <definedName name="___ges508">#REF!</definedName>
    <definedName name="___ges51">#REF!</definedName>
    <definedName name="___ges52">#REF!</definedName>
    <definedName name="___ges53">#REF!</definedName>
    <definedName name="___ges54">#REF!</definedName>
    <definedName name="___ges55">#REF!</definedName>
    <definedName name="___ges56">#REF!</definedName>
    <definedName name="___ges57">#REF!</definedName>
    <definedName name="___ges58">#REF!</definedName>
    <definedName name="___ges59">#REF!</definedName>
    <definedName name="___ges60">#REF!</definedName>
    <definedName name="___ges601">#REF!</definedName>
    <definedName name="___ges602">#REF!</definedName>
    <definedName name="___ges603">#REF!</definedName>
    <definedName name="___ges604">#REF!</definedName>
    <definedName name="___ges605">#REF!</definedName>
    <definedName name="___ges606">#REF!</definedName>
    <definedName name="___ges607">#REF!</definedName>
    <definedName name="___ges608">#REF!</definedName>
    <definedName name="___ges61">#REF!</definedName>
    <definedName name="___ges62">#REF!</definedName>
    <definedName name="___ges63">#REF!</definedName>
    <definedName name="___ges64">#REF!</definedName>
    <definedName name="___ges65">#REF!</definedName>
    <definedName name="___ges66">#REF!</definedName>
    <definedName name="___ges67">#REF!</definedName>
    <definedName name="___ges68">#REF!</definedName>
    <definedName name="___ges69">#REF!</definedName>
    <definedName name="___ind2002">'[11]I - Données de base CB'!$C$20</definedName>
    <definedName name="___ind2003">'[15]I - Données de base'!#REF!</definedName>
    <definedName name="___int1">#REF!</definedName>
    <definedName name="___int2">#REF!</definedName>
    <definedName name="___int3">#REF!</definedName>
    <definedName name="___int4">#REF!</definedName>
    <definedName name="___int5">#REF!</definedName>
    <definedName name="___int6">#REF!</definedName>
    <definedName name="___IRc2">'[16]Etape 2'!$C$19</definedName>
    <definedName name="___IRp2">'[16]Etape 2'!$D$19</definedName>
    <definedName name="___mvt3101">#REF!</definedName>
    <definedName name="___mvt3102">#REF!</definedName>
    <definedName name="___mvt3111">#REF!</definedName>
    <definedName name="___mvt3112">#REF!</definedName>
    <definedName name="___mvt3121">#REF!</definedName>
    <definedName name="___mvt3130">#REF!</definedName>
    <definedName name="___mvt3131">#REF!</definedName>
    <definedName name="___mvt3141">#REF!</definedName>
    <definedName name="___mvt3142">#REF!</definedName>
    <definedName name="___mvt3195">#REF!</definedName>
    <definedName name="___mvt3198">#REF!</definedName>
    <definedName name="___mvt3292">#REF!</definedName>
    <definedName name="___mvt3297">#REF!</definedName>
    <definedName name="___mvt3390">#REF!</definedName>
    <definedName name="___mvt3391">#REF!</definedName>
    <definedName name="___mvt3392">#REF!</definedName>
    <definedName name="___mvt3401">#REF!</definedName>
    <definedName name="___mvt3403">#REF!</definedName>
    <definedName name="___mvt3431">#REF!</definedName>
    <definedName name="___mvt3441">#REF!</definedName>
    <definedName name="___mvt3482">#REF!</definedName>
    <definedName name="___mvt3498">#REF!</definedName>
    <definedName name="___mvt3640">#REF!</definedName>
    <definedName name="___mvt3651">#REF!</definedName>
    <definedName name="___mvt3710">#REF!</definedName>
    <definedName name="___mvt3750">#REF!</definedName>
    <definedName name="___mvt3761">#REF!</definedName>
    <definedName name="___mvt3791">#REF!</definedName>
    <definedName name="___mvt4131">#REF!</definedName>
    <definedName name="___mvt4151">#REF!</definedName>
    <definedName name="___mvt4152">#REF!</definedName>
    <definedName name="___mvt4156">#REF!</definedName>
    <definedName name="___mvt4157">#REF!</definedName>
    <definedName name="___mvt4158">#REF!</definedName>
    <definedName name="___mvt4691">#REF!</definedName>
    <definedName name="___mvt4692">#REF!</definedName>
    <definedName name="___nf1">#REF!</definedName>
    <definedName name="___nf2">#REF!</definedName>
    <definedName name="___nf3">#REF!</definedName>
    <definedName name="___nf4">#REF!</definedName>
    <definedName name="___nf5">#REF!</definedName>
    <definedName name="___nf6">#REF!</definedName>
    <definedName name="___nf7">#REF!</definedName>
    <definedName name="___nf8">#REF!</definedName>
    <definedName name="___P170">#REF!</definedName>
    <definedName name="___par1111">#REF!</definedName>
    <definedName name="___par1113">#REF!</definedName>
    <definedName name="___par1121">#REF!</definedName>
    <definedName name="___par1160">#REF!</definedName>
    <definedName name="___par1181">#REF!</definedName>
    <definedName name="___par1191">#REF!</definedName>
    <definedName name="___par1211">#REF!</definedName>
    <definedName name="___par1214">#REF!</definedName>
    <definedName name="___par1221">#REF!</definedName>
    <definedName name="___par1222">#REF!</definedName>
    <definedName name="___par1224">#REF!</definedName>
    <definedName name="___par1226">#REF!</definedName>
    <definedName name="___par1231">#REF!</definedName>
    <definedName name="___par1232">#REF!</definedName>
    <definedName name="___par1234">#REF!</definedName>
    <definedName name="___par1235">#REF!</definedName>
    <definedName name="___par1236">#REF!</definedName>
    <definedName name="___par1241">#REF!</definedName>
    <definedName name="___par1246">#REF!</definedName>
    <definedName name="___par1250">#REF!</definedName>
    <definedName name="___par1271">#REF!</definedName>
    <definedName name="___par1276">#REF!</definedName>
    <definedName name="___par1279">#REF!</definedName>
    <definedName name="___par1292">#REF!</definedName>
    <definedName name="___par1293">#REF!</definedName>
    <definedName name="___par1294">#REF!</definedName>
    <definedName name="___par1411">#REF!</definedName>
    <definedName name="___pc1">'[2]II - Salaires PMT'!$H$5</definedName>
    <definedName name="___pc2">'[2]II - Salaires PMT'!$H$6</definedName>
    <definedName name="___pc3">'[2]II - Salaires PMT'!$H$7</definedName>
    <definedName name="___pc4">'[2]II - Salaires PMT'!$H$8</definedName>
    <definedName name="___pc5">'[2]II - Salaires PMT'!$H$10</definedName>
    <definedName name="___pc6">'[2]II - Salaires PMT'!$H$9</definedName>
    <definedName name="___PIB2">#REF!</definedName>
    <definedName name="___pol7">#REF!</definedName>
    <definedName name="___prt1">[13]paramètres!$E$125</definedName>
    <definedName name="___ps1">'[4]II - Salaires PMT'!$I$5</definedName>
    <definedName name="___ps2">'[4]II - Salaires PMT'!$I$6</definedName>
    <definedName name="___ps3">'[4]II - Salaires PMT'!$I$7</definedName>
    <definedName name="___ps4">'[4]II - Salaires PMT'!$I$8</definedName>
    <definedName name="___ps5">'[4]II - Salaires PMT'!$I$10</definedName>
    <definedName name="___ps6">'[4]II - Salaires PMT'!$I$9</definedName>
    <definedName name="___pt94">#REF!</definedName>
    <definedName name="___r">#REF!</definedName>
    <definedName name="___R1_">#N/A</definedName>
    <definedName name="___R10_">#N/A</definedName>
    <definedName name="___R11_">#N/A</definedName>
    <definedName name="___R12_">#N/A</definedName>
    <definedName name="___R13_">#N/A</definedName>
    <definedName name="___R14_">#N/A</definedName>
    <definedName name="___R15_">#N/A</definedName>
    <definedName name="___R16_">#N/A</definedName>
    <definedName name="___R17_">#N/A</definedName>
    <definedName name="___R18_">#N/A</definedName>
    <definedName name="___R19_">#N/A</definedName>
    <definedName name="___R2_">#N/A</definedName>
    <definedName name="___R20_">#N/A</definedName>
    <definedName name="___R21_">#N/A</definedName>
    <definedName name="___R3_">#N/A</definedName>
    <definedName name="___R4_">#N/A</definedName>
    <definedName name="___R5_">#N/A</definedName>
    <definedName name="___R6_">#N/A</definedName>
    <definedName name="___R7_">#N/A</definedName>
    <definedName name="___R8_">#N/A</definedName>
    <definedName name="___R9_">#N/A</definedName>
    <definedName name="___rf1">#REF!</definedName>
    <definedName name="___rf2">#REF!</definedName>
    <definedName name="___rf3">#REF!</definedName>
    <definedName name="___rf4">#REF!</definedName>
    <definedName name="___rf5">#REF!</definedName>
    <definedName name="___rf6">#REF!</definedName>
    <definedName name="___rf7">#REF!</definedName>
    <definedName name="___RP2007">#REF!</definedName>
    <definedName name="___Tab1">#REF!</definedName>
    <definedName name="___Tab2">#REF!</definedName>
    <definedName name="___Tab4">#REF!</definedName>
    <definedName name="___TFc2">'[16]Etape 2'!$H$19</definedName>
    <definedName name="___THc2">'[16]Etape 3'!$C$31</definedName>
    <definedName name="___THp2">'[16]Etape 3'!$D$31</definedName>
    <definedName name="___tot02">#REF!</definedName>
    <definedName name="___tot04">#REF!</definedName>
    <definedName name="___tot05">#REF!</definedName>
    <definedName name="___tot06">#REF!</definedName>
    <definedName name="___tot07">#REF!</definedName>
    <definedName name="___tot08">#REF!</definedName>
    <definedName name="___tot09">#REF!</definedName>
    <definedName name="___tot10">#REF!</definedName>
    <definedName name="___tot11">#REF!</definedName>
    <definedName name="___tot12">#REF!</definedName>
    <definedName name="___tot13">#REF!</definedName>
    <definedName name="___tot15">#REF!</definedName>
    <definedName name="___tot16">#REF!</definedName>
    <definedName name="___TPc2">'[16]Etape 2'!$J$19</definedName>
    <definedName name="___tr1000">#REF!</definedName>
    <definedName name="___tr2">#REF!</definedName>
    <definedName name="___tr3">#REF!</definedName>
    <definedName name="___UB2">'[8]P134 - position BEPII revue'!$F$6:$F$114</definedName>
    <definedName name="___UB223">'[9]P223 revue Rprog'!$A$5:$A$24</definedName>
    <definedName name="___xlnm.Print_Area_1">#REF!</definedName>
    <definedName name="__1_310644612">#REF!</definedName>
    <definedName name="__10_424964807">#REF!</definedName>
    <definedName name="__11_535420533">#REF!</definedName>
    <definedName name="__12_570501551">#REF!</definedName>
    <definedName name="__13_582137436">#REF!</definedName>
    <definedName name="__2_348975293">#REF!</definedName>
    <definedName name="__3_388698201">#REF!</definedName>
    <definedName name="__310644612">#REF!</definedName>
    <definedName name="__348975293">#REF!</definedName>
    <definedName name="__388698201">#REF!</definedName>
    <definedName name="__392032934">#REF!</definedName>
    <definedName name="__395329451">#REF!</definedName>
    <definedName name="__399179639">#REF!</definedName>
    <definedName name="__399295385">#REF!</definedName>
    <definedName name="__4_392032934">#REF!</definedName>
    <definedName name="__403459639">#REF!</definedName>
    <definedName name="__419456314">#REF!</definedName>
    <definedName name="__424964807">#REF!</definedName>
    <definedName name="__5_395329451">#REF!</definedName>
    <definedName name="__535420533">#REF!</definedName>
    <definedName name="__570501551">#REF!</definedName>
    <definedName name="__582137436">#REF!</definedName>
    <definedName name="__6_399179639">#REF!</definedName>
    <definedName name="__7_399295385">#REF!</definedName>
    <definedName name="__8_403459639">#REF!</definedName>
    <definedName name="__9_419456314">#REF!</definedName>
    <definedName name="__ABA1">#REF!</definedName>
    <definedName name="__ABA2">#REF!</definedName>
    <definedName name="__ABG1">#REF!</definedName>
    <definedName name="__ABG2">#REF!</definedName>
    <definedName name="__ABG3">#REF!</definedName>
    <definedName name="__ABG4">#REF!</definedName>
    <definedName name="__ann94">"$#REF !.$C$16:$C$51"</definedName>
    <definedName name="__apr02">#REF!</definedName>
    <definedName name="__apr03">#REF!</definedName>
    <definedName name="__apr04">#REF!</definedName>
    <definedName name="__apr05">#REF!</definedName>
    <definedName name="__apr06">#REF!</definedName>
    <definedName name="__apr07">#REF!</definedName>
    <definedName name="__apr08">#REF!</definedName>
    <definedName name="__apr10">#REF!</definedName>
    <definedName name="__apr11">#REF!</definedName>
    <definedName name="__apr12">#REF!</definedName>
    <definedName name="__apr13">#REF!</definedName>
    <definedName name="__apr14">#REF!</definedName>
    <definedName name="__apr15">#REF!</definedName>
    <definedName name="__bg2">#REF!</definedName>
    <definedName name="__cat1">'[15]I - Données de base'!$C$34</definedName>
    <definedName name="__cat2">'[15]I - Données de base'!$C$35</definedName>
    <definedName name="__cat3">'[15]I - Données de base'!$C$36</definedName>
    <definedName name="__cat4">'[15]I - Données de base'!$C$37</definedName>
    <definedName name="__cat5">'[15]I - Données de base'!$C$39</definedName>
    <definedName name="__cat6">'[15]I - Données de base'!$C$38</definedName>
    <definedName name="__cat7">'[2]I - Données de base PMT'!$C$41</definedName>
    <definedName name="__Ch373015">#REF!</definedName>
    <definedName name="__Chp373015">#REF!</definedName>
    <definedName name="__cmp10">#REF!</definedName>
    <definedName name="__cmp101">#REF!</definedName>
    <definedName name="__cmp102">#REF!</definedName>
    <definedName name="__cmp103">#REF!</definedName>
    <definedName name="__cmp104">#REF!</definedName>
    <definedName name="__cmp105">#REF!</definedName>
    <definedName name="__cmp106">#REF!</definedName>
    <definedName name="__cmp107">#REF!</definedName>
    <definedName name="__cmp108">#REF!</definedName>
    <definedName name="__cmp11">#REF!</definedName>
    <definedName name="__cmp12">#REF!</definedName>
    <definedName name="__cmp13">#REF!</definedName>
    <definedName name="__cmp14">#REF!</definedName>
    <definedName name="__cmp15">#REF!</definedName>
    <definedName name="__cmp16">#REF!</definedName>
    <definedName name="__cmp17">#REF!</definedName>
    <definedName name="__cmp18">#REF!</definedName>
    <definedName name="__cmp19">#REF!</definedName>
    <definedName name="__cmp20">#REF!</definedName>
    <definedName name="__cmp201">#REF!</definedName>
    <definedName name="__cmp202">#REF!</definedName>
    <definedName name="__cmp203">#REF!</definedName>
    <definedName name="__cmp204">#REF!</definedName>
    <definedName name="__cmp205">#REF!</definedName>
    <definedName name="__cmp206">#REF!</definedName>
    <definedName name="__cmp207">#REF!</definedName>
    <definedName name="__cmp208">#REF!</definedName>
    <definedName name="__cmp21">#REF!</definedName>
    <definedName name="__cmp22">#REF!</definedName>
    <definedName name="__cmp23">#REF!</definedName>
    <definedName name="__cmp24">#REF!</definedName>
    <definedName name="__cmp25">#REF!</definedName>
    <definedName name="__cmp26">#REF!</definedName>
    <definedName name="__cmp27">#REF!</definedName>
    <definedName name="__cmp28">#REF!</definedName>
    <definedName name="__cmp29">#REF!</definedName>
    <definedName name="__cmp30">#REF!</definedName>
    <definedName name="__cmp301">#REF!</definedName>
    <definedName name="__cmp302">#REF!</definedName>
    <definedName name="__cmp303">#REF!</definedName>
    <definedName name="__cmp304">#REF!</definedName>
    <definedName name="__cmp305">#REF!</definedName>
    <definedName name="__cmp306">#REF!</definedName>
    <definedName name="__cmp307">#REF!</definedName>
    <definedName name="__cmp308">#REF!</definedName>
    <definedName name="__cmp31">#REF!</definedName>
    <definedName name="__cmp32">#REF!</definedName>
    <definedName name="__cmp33">#REF!</definedName>
    <definedName name="__cmp34">#REF!</definedName>
    <definedName name="__cmp35">#REF!</definedName>
    <definedName name="__cmp36">#REF!</definedName>
    <definedName name="__cmp37">#REF!</definedName>
    <definedName name="__cmp38">#REF!</definedName>
    <definedName name="__cmp39">#REF!</definedName>
    <definedName name="__cmp40">#REF!</definedName>
    <definedName name="__cmp401">#REF!</definedName>
    <definedName name="__cmp402">#REF!</definedName>
    <definedName name="__cmp403">#REF!</definedName>
    <definedName name="__cmp404">#REF!</definedName>
    <definedName name="__cmp405">#REF!</definedName>
    <definedName name="__cmp406">#REF!</definedName>
    <definedName name="__cmp407">#REF!</definedName>
    <definedName name="__cmp408">#REF!</definedName>
    <definedName name="__cmp41">#REF!</definedName>
    <definedName name="__cmp42">#REF!</definedName>
    <definedName name="__cmp43">#REF!</definedName>
    <definedName name="__cmp44">#REF!</definedName>
    <definedName name="__cmp45">#REF!</definedName>
    <definedName name="__cmp46">#REF!</definedName>
    <definedName name="__cmp47">#REF!</definedName>
    <definedName name="__cmp48">#REF!</definedName>
    <definedName name="__cmp49">#REF!</definedName>
    <definedName name="__cmp50">#REF!</definedName>
    <definedName name="__cmp501">#REF!</definedName>
    <definedName name="__cmp502">#REF!</definedName>
    <definedName name="__cmp503">#REF!</definedName>
    <definedName name="__cmp504">#REF!</definedName>
    <definedName name="__cmp505">#REF!</definedName>
    <definedName name="__cmp506">#REF!</definedName>
    <definedName name="__cmp507">#REF!</definedName>
    <definedName name="__cmp508">#REF!</definedName>
    <definedName name="__cmp51">#REF!</definedName>
    <definedName name="__cmp52">#REF!</definedName>
    <definedName name="__cmp53">#REF!</definedName>
    <definedName name="__cmp54">#REF!</definedName>
    <definedName name="__cmp55">#REF!</definedName>
    <definedName name="__cmp56">#REF!</definedName>
    <definedName name="__cmp57">#REF!</definedName>
    <definedName name="__cmp58">#REF!</definedName>
    <definedName name="__cmp59">#REF!</definedName>
    <definedName name="__cmp60">#REF!</definedName>
    <definedName name="__cmp601">#REF!</definedName>
    <definedName name="__cmp602">#REF!</definedName>
    <definedName name="__cmp603">#REF!</definedName>
    <definedName name="__cmp604">#REF!</definedName>
    <definedName name="__cmp605">#REF!</definedName>
    <definedName name="__cmp606">#REF!</definedName>
    <definedName name="__cmp607">#REF!</definedName>
    <definedName name="__cmp608">#REF!</definedName>
    <definedName name="__cmp61">#REF!</definedName>
    <definedName name="__cmp62">#REF!</definedName>
    <definedName name="__cmp63">#REF!</definedName>
    <definedName name="__cmp64">#REF!</definedName>
    <definedName name="__cmp65">#REF!</definedName>
    <definedName name="__cmp66">#REF!</definedName>
    <definedName name="__cmp67">#REF!</definedName>
    <definedName name="__cmp68">#REF!</definedName>
    <definedName name="__cmp69">#REF!</definedName>
    <definedName name="__cpr02">#REF!</definedName>
    <definedName name="__cpr03">#REF!</definedName>
    <definedName name="__cpr04">#REF!</definedName>
    <definedName name="__cpr05">#REF!</definedName>
    <definedName name="__cpr06">#REF!</definedName>
    <definedName name="__cpr07">#REF!</definedName>
    <definedName name="__cpr08">#REF!</definedName>
    <definedName name="__cpr10">#REF!</definedName>
    <definedName name="__cpr11">#REF!</definedName>
    <definedName name="__cpr12">#REF!</definedName>
    <definedName name="__cpr13">#REF!</definedName>
    <definedName name="__cpr14">#REF!</definedName>
    <definedName name="__cpr15">#REF!</definedName>
    <definedName name="__dm3">[6]DM2!$A$4:$H$75</definedName>
    <definedName name="__eff1">#REF!</definedName>
    <definedName name="__eff2">#REF!</definedName>
    <definedName name="__eff3">#REF!</definedName>
    <definedName name="__eff4">#REF!</definedName>
    <definedName name="__exe2">"$#REF !.$A$1:$M$25"</definedName>
    <definedName name="__fc3194">#REF!</definedName>
    <definedName name="__fc3197">#REF!</definedName>
    <definedName name="__fc3390">#REF!</definedName>
    <definedName name="__flx10">#REF!</definedName>
    <definedName name="__flx101">#REF!</definedName>
    <definedName name="__flx102">#REF!</definedName>
    <definedName name="__flx103">#REF!</definedName>
    <definedName name="__flx104">#REF!</definedName>
    <definedName name="__flx105">#REF!</definedName>
    <definedName name="__flx106">#REF!</definedName>
    <definedName name="__flx107">#REF!</definedName>
    <definedName name="__flx108">#REF!</definedName>
    <definedName name="__flx11">#REF!</definedName>
    <definedName name="__flx12">#REF!</definedName>
    <definedName name="__flx13">#REF!</definedName>
    <definedName name="__flx14">#REF!</definedName>
    <definedName name="__flx15">#REF!</definedName>
    <definedName name="__flx16">#REF!</definedName>
    <definedName name="__flx17">#REF!</definedName>
    <definedName name="__flx18">#REF!</definedName>
    <definedName name="__flx19">#REF!</definedName>
    <definedName name="__flx20">#REF!</definedName>
    <definedName name="__flx201">#REF!</definedName>
    <definedName name="__flx202">#REF!</definedName>
    <definedName name="__flx203">#REF!</definedName>
    <definedName name="__flx204">#REF!</definedName>
    <definedName name="__flx205">#REF!</definedName>
    <definedName name="__flx206">#REF!</definedName>
    <definedName name="__flx207">#REF!</definedName>
    <definedName name="__flx208">#REF!</definedName>
    <definedName name="__flx21">#REF!</definedName>
    <definedName name="__flx22">#REF!</definedName>
    <definedName name="__flx23">#REF!</definedName>
    <definedName name="__flx24">#REF!</definedName>
    <definedName name="__flx25">#REF!</definedName>
    <definedName name="__flx26">#REF!</definedName>
    <definedName name="__flx27">#REF!</definedName>
    <definedName name="__flx28">#REF!</definedName>
    <definedName name="__flx29">#REF!</definedName>
    <definedName name="__flx30">#REF!</definedName>
    <definedName name="__flx301">#REF!</definedName>
    <definedName name="__flx302">#REF!</definedName>
    <definedName name="__flx303">#REF!</definedName>
    <definedName name="__flx304">#REF!</definedName>
    <definedName name="__flx305">#REF!</definedName>
    <definedName name="__flx306">#REF!</definedName>
    <definedName name="__flx307">#REF!</definedName>
    <definedName name="__flx308">#REF!</definedName>
    <definedName name="__flx31">#REF!</definedName>
    <definedName name="__flx32">#REF!</definedName>
    <definedName name="__flx33">#REF!</definedName>
    <definedName name="__flx34">#REF!</definedName>
    <definedName name="__flx35">#REF!</definedName>
    <definedName name="__flx36">#REF!</definedName>
    <definedName name="__flx37">#REF!</definedName>
    <definedName name="__flx38">#REF!</definedName>
    <definedName name="__flx39">#REF!</definedName>
    <definedName name="__flx40">#REF!</definedName>
    <definedName name="__flx401">#REF!</definedName>
    <definedName name="__flx402">#REF!</definedName>
    <definedName name="__flx403">#REF!</definedName>
    <definedName name="__flx404">#REF!</definedName>
    <definedName name="__flx405">#REF!</definedName>
    <definedName name="__flx406">#REF!</definedName>
    <definedName name="__flx407">#REF!</definedName>
    <definedName name="__flx408">#REF!</definedName>
    <definedName name="__flx41">#REF!</definedName>
    <definedName name="__flx42">#REF!</definedName>
    <definedName name="__flx43">#REF!</definedName>
    <definedName name="__flx44">#REF!</definedName>
    <definedName name="__flx45">#REF!</definedName>
    <definedName name="__flx46">#REF!</definedName>
    <definedName name="__flx47">#REF!</definedName>
    <definedName name="__flx48">#REF!</definedName>
    <definedName name="__flx49">#REF!</definedName>
    <definedName name="__flx50">#REF!</definedName>
    <definedName name="__flx501">#REF!</definedName>
    <definedName name="__flx502">#REF!</definedName>
    <definedName name="__flx503">#REF!</definedName>
    <definedName name="__flx504">#REF!</definedName>
    <definedName name="__flx505">#REF!</definedName>
    <definedName name="__flx506">#REF!</definedName>
    <definedName name="__flx507">#REF!</definedName>
    <definedName name="__flx508">#REF!</definedName>
    <definedName name="__flx51">#REF!</definedName>
    <definedName name="__flx52">#REF!</definedName>
    <definedName name="__flx53">#REF!</definedName>
    <definedName name="__flx54">#REF!</definedName>
    <definedName name="__flx55">#REF!</definedName>
    <definedName name="__flx56">#REF!</definedName>
    <definedName name="__flx57">#REF!</definedName>
    <definedName name="__flx58">#REF!</definedName>
    <definedName name="__flx59">#REF!</definedName>
    <definedName name="__flx60">#REF!</definedName>
    <definedName name="__flx601">#REF!</definedName>
    <definedName name="__flx602">#REF!</definedName>
    <definedName name="__flx603">#REF!</definedName>
    <definedName name="__flx604">#REF!</definedName>
    <definedName name="__flx605">#REF!</definedName>
    <definedName name="__flx606">#REF!</definedName>
    <definedName name="__flx607">#REF!</definedName>
    <definedName name="__flx608">#REF!</definedName>
    <definedName name="__flx61">#REF!</definedName>
    <definedName name="__flx62">#REF!</definedName>
    <definedName name="__flx63">#REF!</definedName>
    <definedName name="__flx64">#REF!</definedName>
    <definedName name="__flx65">#REF!</definedName>
    <definedName name="__flx66">#REF!</definedName>
    <definedName name="__flx67">#REF!</definedName>
    <definedName name="__flx68">#REF!</definedName>
    <definedName name="__flx69">#REF!</definedName>
    <definedName name="__ges10">#REF!</definedName>
    <definedName name="__ges101">#REF!</definedName>
    <definedName name="__ges102">#REF!</definedName>
    <definedName name="__ges103">#REF!</definedName>
    <definedName name="__ges104">#REF!</definedName>
    <definedName name="__ges105">#REF!</definedName>
    <definedName name="__ges106">#REF!</definedName>
    <definedName name="__ges107">#REF!</definedName>
    <definedName name="__ges108">#REF!</definedName>
    <definedName name="__ges11">#REF!</definedName>
    <definedName name="__ges12">#REF!</definedName>
    <definedName name="__ges13">#REF!</definedName>
    <definedName name="__ges14">#REF!</definedName>
    <definedName name="__ges15">#REF!</definedName>
    <definedName name="__ges16">#REF!</definedName>
    <definedName name="__ges17">#REF!</definedName>
    <definedName name="__ges18">#REF!</definedName>
    <definedName name="__ges19">#REF!</definedName>
    <definedName name="__ges20">#REF!</definedName>
    <definedName name="__ges201">#REF!</definedName>
    <definedName name="__ges202">#REF!</definedName>
    <definedName name="__ges203">#REF!</definedName>
    <definedName name="__ges204">#REF!</definedName>
    <definedName name="__ges205">#REF!</definedName>
    <definedName name="__ges206">#REF!</definedName>
    <definedName name="__ges207">#REF!</definedName>
    <definedName name="__ges208">#REF!</definedName>
    <definedName name="__ges21">#REF!</definedName>
    <definedName name="__ges22">#REF!</definedName>
    <definedName name="__ges23">#REF!</definedName>
    <definedName name="__ges24">#REF!</definedName>
    <definedName name="__ges25">#REF!</definedName>
    <definedName name="__ges26">#REF!</definedName>
    <definedName name="__ges27">#REF!</definedName>
    <definedName name="__ges28">#REF!</definedName>
    <definedName name="__ges29">#REF!</definedName>
    <definedName name="__ges30">#REF!</definedName>
    <definedName name="__ges301">#REF!</definedName>
    <definedName name="__ges302">#REF!</definedName>
    <definedName name="__ges303">#REF!</definedName>
    <definedName name="__ges304">#REF!</definedName>
    <definedName name="__ges305">#REF!</definedName>
    <definedName name="__ges306">#REF!</definedName>
    <definedName name="__ges307">#REF!</definedName>
    <definedName name="__ges308">#REF!</definedName>
    <definedName name="__ges31">#REF!</definedName>
    <definedName name="__ges32">#REF!</definedName>
    <definedName name="__ges33">#REF!</definedName>
    <definedName name="__ges34">#REF!</definedName>
    <definedName name="__ges35">#REF!</definedName>
    <definedName name="__ges36">#REF!</definedName>
    <definedName name="__ges37">#REF!</definedName>
    <definedName name="__ges38">#REF!</definedName>
    <definedName name="__ges39">#REF!</definedName>
    <definedName name="__ges40">#REF!</definedName>
    <definedName name="__ges401">#REF!</definedName>
    <definedName name="__ges402">#REF!</definedName>
    <definedName name="__ges403">#REF!</definedName>
    <definedName name="__ges404">#REF!</definedName>
    <definedName name="__ges405">#REF!</definedName>
    <definedName name="__ges406">#REF!</definedName>
    <definedName name="__ges407">#REF!</definedName>
    <definedName name="__ges408">#REF!</definedName>
    <definedName name="__ges41">#REF!</definedName>
    <definedName name="__ges42">#REF!</definedName>
    <definedName name="__ges43">#REF!</definedName>
    <definedName name="__ges44">#REF!</definedName>
    <definedName name="__ges45">#REF!</definedName>
    <definedName name="__ges46">#REF!</definedName>
    <definedName name="__ges47">#REF!</definedName>
    <definedName name="__ges48">#REF!</definedName>
    <definedName name="__ges49">#REF!</definedName>
    <definedName name="__ges50">#REF!</definedName>
    <definedName name="__ges501">#REF!</definedName>
    <definedName name="__ges502">#REF!</definedName>
    <definedName name="__ges503">#REF!</definedName>
    <definedName name="__ges504">#REF!</definedName>
    <definedName name="__ges505">#REF!</definedName>
    <definedName name="__ges506">#REF!</definedName>
    <definedName name="__ges507">#REF!</definedName>
    <definedName name="__ges508">#REF!</definedName>
    <definedName name="__ges51">#REF!</definedName>
    <definedName name="__ges52">#REF!</definedName>
    <definedName name="__ges53">#REF!</definedName>
    <definedName name="__ges54">#REF!</definedName>
    <definedName name="__ges55">#REF!</definedName>
    <definedName name="__ges56">#REF!</definedName>
    <definedName name="__ges57">#REF!</definedName>
    <definedName name="__ges58">#REF!</definedName>
    <definedName name="__ges59">#REF!</definedName>
    <definedName name="__ges60">#REF!</definedName>
    <definedName name="__ges601">#REF!</definedName>
    <definedName name="__ges602">#REF!</definedName>
    <definedName name="__ges603">#REF!</definedName>
    <definedName name="__ges604">#REF!</definedName>
    <definedName name="__ges605">#REF!</definedName>
    <definedName name="__ges606">#REF!</definedName>
    <definedName name="__ges607">#REF!</definedName>
    <definedName name="__ges608">#REF!</definedName>
    <definedName name="__ges61">#REF!</definedName>
    <definedName name="__ges62">#REF!</definedName>
    <definedName name="__ges63">#REF!</definedName>
    <definedName name="__ges64">#REF!</definedName>
    <definedName name="__ges65">#REF!</definedName>
    <definedName name="__ges66">#REF!</definedName>
    <definedName name="__ges67">#REF!</definedName>
    <definedName name="__ges68">#REF!</definedName>
    <definedName name="__ges69">#REF!</definedName>
    <definedName name="__ind2002">'[11]I - Données de base CB'!$C$20</definedName>
    <definedName name="__ind2003">'[15]I - Données de base'!#REF!</definedName>
    <definedName name="__int1">#REF!</definedName>
    <definedName name="__int2">#REF!</definedName>
    <definedName name="__int3">#REF!</definedName>
    <definedName name="__int4">#REF!</definedName>
    <definedName name="__int5">#REF!</definedName>
    <definedName name="__int6">#REF!</definedName>
    <definedName name="__IRc2">'[16]Etape 2'!$C$19</definedName>
    <definedName name="__IRp2">'[16]Etape 2'!$D$19</definedName>
    <definedName name="__mvt3101">#REF!</definedName>
    <definedName name="__mvt3102">#REF!</definedName>
    <definedName name="__mvt3111">#REF!</definedName>
    <definedName name="__mvt3112">#REF!</definedName>
    <definedName name="__mvt3121">#REF!</definedName>
    <definedName name="__mvt3130">#REF!</definedName>
    <definedName name="__mvt3131">#REF!</definedName>
    <definedName name="__mvt3141">#REF!</definedName>
    <definedName name="__mvt3142">#REF!</definedName>
    <definedName name="__mvt3195">#REF!</definedName>
    <definedName name="__mvt3198">#REF!</definedName>
    <definedName name="__mvt3292">#REF!</definedName>
    <definedName name="__mvt3297">#REF!</definedName>
    <definedName name="__mvt3390">#REF!</definedName>
    <definedName name="__mvt3391">#REF!</definedName>
    <definedName name="__mvt3392">#REF!</definedName>
    <definedName name="__mvt3401">#REF!</definedName>
    <definedName name="__mvt3403">#REF!</definedName>
    <definedName name="__mvt3431">#REF!</definedName>
    <definedName name="__mvt3441">#REF!</definedName>
    <definedName name="__mvt3482">#REF!</definedName>
    <definedName name="__mvt3498">#REF!</definedName>
    <definedName name="__mvt3640">#REF!</definedName>
    <definedName name="__mvt3651">#REF!</definedName>
    <definedName name="__mvt3710">#REF!</definedName>
    <definedName name="__mvt3750">#REF!</definedName>
    <definedName name="__mvt3761">#REF!</definedName>
    <definedName name="__mvt3791">#REF!</definedName>
    <definedName name="__mvt4131">#REF!</definedName>
    <definedName name="__mvt4151">#REF!</definedName>
    <definedName name="__mvt4152">#REF!</definedName>
    <definedName name="__mvt4156">#REF!</definedName>
    <definedName name="__mvt4157">#REF!</definedName>
    <definedName name="__mvt4158">#REF!</definedName>
    <definedName name="__mvt4691">#REF!</definedName>
    <definedName name="__mvt4692">#REF!</definedName>
    <definedName name="__nf1">#REF!</definedName>
    <definedName name="__nf2">#REF!</definedName>
    <definedName name="__nf3">#REF!</definedName>
    <definedName name="__nf4">#REF!</definedName>
    <definedName name="__nf5">#REF!</definedName>
    <definedName name="__nf6">#REF!</definedName>
    <definedName name="__nf7">#REF!</definedName>
    <definedName name="__nf8">#REF!</definedName>
    <definedName name="__P170">#REF!</definedName>
    <definedName name="__par1111">#REF!</definedName>
    <definedName name="__par1113">#REF!</definedName>
    <definedName name="__par1121">#REF!</definedName>
    <definedName name="__par1160">#REF!</definedName>
    <definedName name="__par1181">#REF!</definedName>
    <definedName name="__par1191">#REF!</definedName>
    <definedName name="__par1211">#REF!</definedName>
    <definedName name="__par1214">#REF!</definedName>
    <definedName name="__par1221">#REF!</definedName>
    <definedName name="__par1222">#REF!</definedName>
    <definedName name="__par1224">#REF!</definedName>
    <definedName name="__par1226">#REF!</definedName>
    <definedName name="__par1231">#REF!</definedName>
    <definedName name="__par1232">#REF!</definedName>
    <definedName name="__par1234">#REF!</definedName>
    <definedName name="__par1235">#REF!</definedName>
    <definedName name="__par1236">#REF!</definedName>
    <definedName name="__par1241">#REF!</definedName>
    <definedName name="__par1246">#REF!</definedName>
    <definedName name="__par1250">#REF!</definedName>
    <definedName name="__par1271">#REF!</definedName>
    <definedName name="__par1276">#REF!</definedName>
    <definedName name="__par1279">#REF!</definedName>
    <definedName name="__par1292">#REF!</definedName>
    <definedName name="__par1293">#REF!</definedName>
    <definedName name="__par1294">#REF!</definedName>
    <definedName name="__par1411">#REF!</definedName>
    <definedName name="__pc1">'[2]II - Salaires PMT'!$H$5</definedName>
    <definedName name="__pc2">'[2]II - Salaires PMT'!$H$6</definedName>
    <definedName name="__pc3">'[2]II - Salaires PMT'!$H$7</definedName>
    <definedName name="__pc4">'[2]II - Salaires PMT'!$H$8</definedName>
    <definedName name="__pc5">'[2]II - Salaires PMT'!$H$10</definedName>
    <definedName name="__pc6">'[2]II - Salaires PMT'!$H$9</definedName>
    <definedName name="__PIB2">#REF!</definedName>
    <definedName name="__pol7">#REF!</definedName>
    <definedName name="__prt1">[13]paramètres!$E$125</definedName>
    <definedName name="__ps1">'[2]II - Salaires PMT'!$I$5</definedName>
    <definedName name="__ps2">'[2]II - Salaires PMT'!$I$6</definedName>
    <definedName name="__ps3">'[2]II - Salaires PMT'!$I$7</definedName>
    <definedName name="__ps4">'[2]II - Salaires PMT'!$I$8</definedName>
    <definedName name="__ps5">'[2]II - Salaires PMT'!$I$10</definedName>
    <definedName name="__ps6">'[2]II - Salaires PMT'!$I$9</definedName>
    <definedName name="__pt94">#REF!</definedName>
    <definedName name="__r">#REF!</definedName>
    <definedName name="__R1_">#N/A</definedName>
    <definedName name="__R10_">#N/A</definedName>
    <definedName name="__R11_">#N/A</definedName>
    <definedName name="__R12_">#N/A</definedName>
    <definedName name="__R13_">#N/A</definedName>
    <definedName name="__R14_">#N/A</definedName>
    <definedName name="__R15_">#N/A</definedName>
    <definedName name="__R16_">#N/A</definedName>
    <definedName name="__R17_">#N/A</definedName>
    <definedName name="__R18_">#N/A</definedName>
    <definedName name="__R19_">#N/A</definedName>
    <definedName name="__R2_">#N/A</definedName>
    <definedName name="__R20_">#N/A</definedName>
    <definedName name="__R21_">#N/A</definedName>
    <definedName name="__R3_">#N/A</definedName>
    <definedName name="__R4_">#N/A</definedName>
    <definedName name="__R5_">#N/A</definedName>
    <definedName name="__R6_">#N/A</definedName>
    <definedName name="__R7_">#N/A</definedName>
    <definedName name="__R8_">#N/A</definedName>
    <definedName name="__R9_">#N/A</definedName>
    <definedName name="__rf1">#REF!</definedName>
    <definedName name="__rf2">#REF!</definedName>
    <definedName name="__rf3">#REF!</definedName>
    <definedName name="__rf4">#REF!</definedName>
    <definedName name="__rf5">#REF!</definedName>
    <definedName name="__rf6">#REF!</definedName>
    <definedName name="__rf7">#REF!</definedName>
    <definedName name="__RP2007">#REF!</definedName>
    <definedName name="__tab1">'[14]TABLEdes DEP'!$A$1:$B$112</definedName>
    <definedName name="__tab2">'[14]TABLEdes DEP'!$A$1:$C$112</definedName>
    <definedName name="__Tab4">#REF!</definedName>
    <definedName name="__TFc2">'[16]Etape 2'!$H$19</definedName>
    <definedName name="__THc2">'[16]Etape 3'!$C$31</definedName>
    <definedName name="__THp2">'[16]Etape 3'!$D$31</definedName>
    <definedName name="__tot02">#REF!</definedName>
    <definedName name="__tot04">#REF!</definedName>
    <definedName name="__tot05">#REF!</definedName>
    <definedName name="__tot06">#REF!</definedName>
    <definedName name="__tot07">#REF!</definedName>
    <definedName name="__tot08">#REF!</definedName>
    <definedName name="__tot09">#REF!</definedName>
    <definedName name="__tot10">#REF!</definedName>
    <definedName name="__tot11">#REF!</definedName>
    <definedName name="__tot12">#REF!</definedName>
    <definedName name="__tot13">#REF!</definedName>
    <definedName name="__tot15">#REF!</definedName>
    <definedName name="__tot16">#REF!</definedName>
    <definedName name="__TPc2">'[16]Etape 2'!$J$19</definedName>
    <definedName name="__tr1000">#REF!</definedName>
    <definedName name="__tr2">#REF!</definedName>
    <definedName name="__tr3">#REF!</definedName>
    <definedName name="__UB2">'[8]P134 - position BEPII revue'!$F$6:$F$114</definedName>
    <definedName name="__UB223">'[9]P223 revue Rprog'!$A$5:$A$24</definedName>
    <definedName name="__xlnm.Print_Area_1">#REF!</definedName>
    <definedName name="_03459639">#REF!</definedName>
    <definedName name="_0690">#REF!</definedName>
    <definedName name="_0817807_D731CM">'[17]BEH 01'!#REF!</definedName>
    <definedName name="_0817807_D731D">'[17]BEH 01'!#REF!</definedName>
    <definedName name="_0817807_D731OL">'[17]BEH 01'!#REF!</definedName>
    <definedName name="_0817807_D731OLENS">'[17]BEH 01'!#REF!</definedName>
    <definedName name="_0817807_D731R">'[17]BEH 01'!#REF!</definedName>
    <definedName name="_0817807_D732OD">'[17]BEH 01'!#REF!</definedName>
    <definedName name="_0817807_D92CM">'[17]BEH 01'!#REF!</definedName>
    <definedName name="_0817807_D92D">'[17]BEH 01'!#REF!</definedName>
    <definedName name="_0817807_D92OD">'[17]BEH 01'!#REF!</definedName>
    <definedName name="_0817807_D92OL">'[17]BEH 01'!#REF!</definedName>
    <definedName name="_0817807_D92OLENS">'[17]BEH 01'!#REF!</definedName>
    <definedName name="_0817807_D92R">'[17]BEH 01'!#REF!</definedName>
    <definedName name="_1.1.92">'[18]95CESSP'!#REF!</definedName>
    <definedName name="_1_310644612">#REF!</definedName>
    <definedName name="_10_424964807">#REF!</definedName>
    <definedName name="_10644612">#REF!</definedName>
    <definedName name="_11_535420533">#REF!</definedName>
    <definedName name="_12_388698201">#REF!</definedName>
    <definedName name="_12_570501551">#REF!</definedName>
    <definedName name="_1222901_D731CM">'[17]BEH 01'!#REF!</definedName>
    <definedName name="_1222901_D731D">'[17]BEH 01'!#REF!</definedName>
    <definedName name="_1222901_D731OL">'[17]BEH 01'!#REF!</definedName>
    <definedName name="_1222901_D731OLENS">'[17]BEH 01'!#REF!</definedName>
    <definedName name="_1222901_D731R">'[17]BEH 01'!#REF!</definedName>
    <definedName name="_1222901_D732OD">'[17]BEH 01'!#REF!</definedName>
    <definedName name="_1222901_D92CM">'[17]BEH 01'!#REF!</definedName>
    <definedName name="_1222901_D92D">'[17]BEH 01'!#REF!</definedName>
    <definedName name="_1222901_D92OD">'[17]BEH 01'!#REF!</definedName>
    <definedName name="_1222901_D92OL">'[17]BEH 01'!#REF!</definedName>
    <definedName name="_1222901_D92OLENS">'[17]BEH 01'!#REF!</definedName>
    <definedName name="_1222901_D92R">'[17]BEH 01'!#REF!</definedName>
    <definedName name="_13_582137436">#REF!</definedName>
    <definedName name="_14aremu2002_1">'[19]base titre 2 pour 2009'!#REF!</definedName>
    <definedName name="_14Excel_BuiltIn_Print_Area_1_1_1">#REF!</definedName>
    <definedName name="_15aremu2002_2">#REF!</definedName>
    <definedName name="_15Excel_BuiltIn_Print_Area_1_1_1_1">"$#REF !.$A$1:$R$53"</definedName>
    <definedName name="_16_392032934">#REF!</definedName>
    <definedName name="_16bremu2002_1">'[19]base titre 2 pour 2009'!#REF!</definedName>
    <definedName name="_16Excel_BuiltIn_Print_Area_2_1">#REF!</definedName>
    <definedName name="_1712315_D731CM">'[17]BEH 01'!#REF!</definedName>
    <definedName name="_1712315_D731D">'[17]BEH 01'!#REF!</definedName>
    <definedName name="_1712315_D731OL">'[17]BEH 01'!#REF!</definedName>
    <definedName name="_1712315_D731OLENS">'[17]BEH 01'!#REF!</definedName>
    <definedName name="_1712315_D731R">'[17]BEH 01'!#REF!</definedName>
    <definedName name="_1712315_D732OD">'[17]BEH 01'!#REF!</definedName>
    <definedName name="_1712315_D92CM">'[17]BEH 01'!#REF!</definedName>
    <definedName name="_1712315_D92D">'[17]BEH 01'!#REF!</definedName>
    <definedName name="_1712315_D92OD">'[17]BEH 01'!#REF!</definedName>
    <definedName name="_1712315_D92OL">'[17]BEH 01'!#REF!</definedName>
    <definedName name="_1712315_D92OLENS">'[17]BEH 01'!#REF!</definedName>
    <definedName name="_1712315_D92R">'[17]BEH 01'!#REF!</definedName>
    <definedName name="_17bremu2002_2">#REF!</definedName>
    <definedName name="_17Excel_BuiltIn_Print_Area_3_1">#REF!</definedName>
    <definedName name="_1811302_D731CM">'[17]BEH 01'!#REF!</definedName>
    <definedName name="_1811302_D731D">'[17]BEH 01'!#REF!</definedName>
    <definedName name="_1811302_D731OL">'[17]BEH 01'!#REF!</definedName>
    <definedName name="_1811302_D731OLENS">'[17]BEH 01'!#REF!</definedName>
    <definedName name="_1811302_D731R">'[17]BEH 01'!#REF!</definedName>
    <definedName name="_1811302_D732OD">'[17]BEH 01'!#REF!</definedName>
    <definedName name="_1811302_D92CM">'[17]BEH 01'!#REF!</definedName>
    <definedName name="_1811302_D92D">'[17]BEH 01'!#REF!</definedName>
    <definedName name="_1811302_D92OD">'[17]BEH 01'!#REF!</definedName>
    <definedName name="_1811302_D92OL">'[17]BEH 01'!#REF!</definedName>
    <definedName name="_1811302_D92OLENS">'[17]BEH 01'!#REF!</definedName>
    <definedName name="_1811302_D92R">'[17]BEH 01'!#REF!</definedName>
    <definedName name="_1811303_D731CM">'[17]BEH 01'!#REF!</definedName>
    <definedName name="_1811303_D731D">'[17]BEH 01'!#REF!</definedName>
    <definedName name="_1811303_D731OL">'[17]BEH 01'!#REF!</definedName>
    <definedName name="_1811303_D731OLENS">'[17]BEH 01'!#REF!</definedName>
    <definedName name="_1811303_D731R">'[17]BEH 01'!#REF!</definedName>
    <definedName name="_1811303_D732OD">'[17]BEH 01'!#REF!</definedName>
    <definedName name="_1811303_D92CM">'[17]BEH 01'!#REF!</definedName>
    <definedName name="_1811303_D92D">'[17]BEH 01'!#REF!</definedName>
    <definedName name="_1811303_D92OD">'[17]BEH 01'!#REF!</definedName>
    <definedName name="_1811303_D92OL">'[17]BEH 01'!#REF!</definedName>
    <definedName name="_1811303_D92OLENS">'[17]BEH 01'!#REF!</definedName>
    <definedName name="_1811303_D92R">'[17]BEH 01'!#REF!</definedName>
    <definedName name="_1811304_D731CM">'[17]BEH 01'!#REF!</definedName>
    <definedName name="_1811304_D731D">'[17]BEH 01'!#REF!</definedName>
    <definedName name="_1811304_D731OL">'[17]BEH 01'!#REF!</definedName>
    <definedName name="_1811304_D731OLENS">'[17]BEH 01'!#REF!</definedName>
    <definedName name="_1811304_D731R">'[17]BEH 01'!#REF!</definedName>
    <definedName name="_1811304_D732OD">'[17]BEH 01'!#REF!</definedName>
    <definedName name="_1811304_D92CM">'[17]BEH 01'!#REF!</definedName>
    <definedName name="_1811304_D92D">'[17]BEH 01'!#REF!</definedName>
    <definedName name="_1811304_D92OD">'[17]BEH 01'!#REF!</definedName>
    <definedName name="_1811304_D92OL">'[17]BEH 01'!#REF!</definedName>
    <definedName name="_1811304_D92OLENS">'[17]BEH 01'!#REF!</definedName>
    <definedName name="_1811304_D92R">'[17]BEH 01'!#REF!</definedName>
    <definedName name="_18cremu2002_1">'[19]base titre 2 pour 2009'!#REF!</definedName>
    <definedName name="_18Excel_BuiltIn_Print_Area_4_1">#REF!</definedName>
    <definedName name="_19456314">#REF!</definedName>
    <definedName name="_19cremu2002_2">#REF!</definedName>
    <definedName name="_19Excel_BuiltIn_Print_Area_5_1">#REF!</definedName>
    <definedName name="_1er_niveau__cadre">#REF!</definedName>
    <definedName name="_1er_niveau_A">#REF!</definedName>
    <definedName name="_1er_niveau_B">#REF!</definedName>
    <definedName name="_1er_niveau_C">#REF!</definedName>
    <definedName name="_1Euro">6.55957</definedName>
    <definedName name="_2__sociaux___évolution">#REF!</definedName>
    <definedName name="_2_348975293">#REF!</definedName>
    <definedName name="_20_395329451">#REF!</definedName>
    <definedName name="_2055101_D731CM">'[17]BEH 01'!#REF!</definedName>
    <definedName name="_2055101_D731D">'[17]BEH 01'!#REF!</definedName>
    <definedName name="_2055101_D731OL">'[17]BEH 01'!#REF!</definedName>
    <definedName name="_2055101_D731OLENS">'[17]BEH 01'!#REF!</definedName>
    <definedName name="_2055101_D731R">'[17]BEH 01'!#REF!</definedName>
    <definedName name="_2055101_D732OD">'[17]BEH 01'!#REF!</definedName>
    <definedName name="_2055101_D92CM">'[17]BEH 01'!#REF!</definedName>
    <definedName name="_2055101_D92D">'[17]BEH 01'!#REF!</definedName>
    <definedName name="_2055101_D92OD">'[17]BEH 01'!#REF!</definedName>
    <definedName name="_2055101_D92OL">'[17]BEH 01'!#REF!</definedName>
    <definedName name="_2055101_D92OLENS">'[17]BEH 01'!#REF!</definedName>
    <definedName name="_2055101_D92R">'[17]BEH 01'!#REF!</definedName>
    <definedName name="_20dremu2002_1">'[19]base titre 2 pour 2009'!#REF!</definedName>
    <definedName name="_20Excel_BuiltIn_Print_Area_6_1">#REF!</definedName>
    <definedName name="_21504M___DRAF075">#REF!</definedName>
    <definedName name="_21504M___DRAF075_14">"$Liste_reprog_BOPmiroir.$#REF !$#REF !"</definedName>
    <definedName name="_21504M___DRAF075_9">"$#REF !.$A$184"</definedName>
    <definedName name="_21dremu2002_2">#REF!</definedName>
    <definedName name="_21Excel_BuiltIn_Print_Area_7_1">#REF!</definedName>
    <definedName name="_2219702_D731CM">'[17]BEH 01'!#REF!</definedName>
    <definedName name="_2219702_D731D">'[17]BEH 01'!#REF!</definedName>
    <definedName name="_2219702_D731OL">'[17]BEH 01'!#REF!</definedName>
    <definedName name="_2219702_D731OLENS">'[17]BEH 01'!#REF!</definedName>
    <definedName name="_2219702_D731R">'[17]BEH 01'!#REF!</definedName>
    <definedName name="_2219702_D732OD">'[17]BEH 01'!#REF!</definedName>
    <definedName name="_2219702_D92CM">'[17]BEH 01'!#REF!</definedName>
    <definedName name="_2219702_D92D">'[17]BEH 01'!#REF!</definedName>
    <definedName name="_2219702_D92OD">'[17]BEH 01'!#REF!</definedName>
    <definedName name="_2219702_D92OL">'[17]BEH 01'!#REF!</definedName>
    <definedName name="_2219702_D92OLENS">'[17]BEH 01'!#REF!</definedName>
    <definedName name="_2219702_D92R">'[17]BEH 01'!#REF!</definedName>
    <definedName name="_22Excel_BuiltIn_Print_Area_4">#REF!</definedName>
    <definedName name="_23Excel_BuiltIn_Print_Area_1_1_1">#REF!</definedName>
    <definedName name="_24_399179639">#REF!</definedName>
    <definedName name="_24964807">#REF!</definedName>
    <definedName name="_24Excel_BuiltIn_Print_Area_1_1_1_1">"$#REF !.$A$1:$R$53"</definedName>
    <definedName name="_25Excel_BuiltIn_Print_Area_1_1_1_1_1">#REF!</definedName>
    <definedName name="_26Excel_BuiltIn_Print_Area_2_1">#REF!</definedName>
    <definedName name="_27Excel_BuiltIn_Print_Area_3_1">#REF!</definedName>
    <definedName name="_28_399295385">#REF!</definedName>
    <definedName name="_2820607_D731CM">'[17]BEH 01'!#REF!</definedName>
    <definedName name="_2820607_D731D">'[17]BEH 01'!#REF!</definedName>
    <definedName name="_2820607_D731OL">'[17]BEH 01'!#REF!</definedName>
    <definedName name="_2820607_D731OLENS">'[17]BEH 01'!#REF!</definedName>
    <definedName name="_2820607_D731R">'[17]BEH 01'!#REF!</definedName>
    <definedName name="_2820607_D732OD">'[17]BEH 01'!#REF!</definedName>
    <definedName name="_2820607_D92CM">'[17]BEH 01'!#REF!</definedName>
    <definedName name="_2820607_D92D">'[17]BEH 01'!#REF!</definedName>
    <definedName name="_2820607_D92OD">'[17]BEH 01'!#REF!</definedName>
    <definedName name="_2820607_D92OL">'[17]BEH 01'!#REF!</definedName>
    <definedName name="_2820607_D92OLENS">'[17]BEH 01'!#REF!</definedName>
    <definedName name="_2820607_D92R">'[17]BEH 01'!#REF!</definedName>
    <definedName name="_28Excel_BuiltIn_Print_Area_3_1_1">#REF!</definedName>
    <definedName name="_29Excel_BuiltIn_Print_Area_4_1">#REF!</definedName>
    <definedName name="_3_388698201">#REF!</definedName>
    <definedName name="_30Excel_BuiltIn_Print_Area_5_1">#REF!</definedName>
    <definedName name="_310644612">#REF!</definedName>
    <definedName name="_31Excel_BuiltIn_Print_Area_6_1">#REF!</definedName>
    <definedName name="_32_403459639">#REF!</definedName>
    <definedName name="_32Excel_BuiltIn_Print_Area_7_1">#REF!</definedName>
    <definedName name="_3311104_D731CM">'[17]BEH 01'!#REF!</definedName>
    <definedName name="_3311104_D731D">'[17]BEH 01'!#REF!</definedName>
    <definedName name="_3311104_D731OL">'[17]BEH 01'!#REF!</definedName>
    <definedName name="_3311104_D731OLENS">'[17]BEH 01'!#REF!</definedName>
    <definedName name="_3311104_D731R">'[17]BEH 01'!#REF!</definedName>
    <definedName name="_3311104_D732OD">'[17]BEH 01'!#REF!</definedName>
    <definedName name="_3311104_D92CM">'[17]BEH 01'!#REF!</definedName>
    <definedName name="_3311104_D92D">'[17]BEH 01'!#REF!</definedName>
    <definedName name="_3311104_D92OD">'[17]BEH 01'!#REF!</definedName>
    <definedName name="_3311104_D92OL">'[17]BEH 01'!#REF!</definedName>
    <definedName name="_3311104_D92OLENS">'[17]BEH 01'!#REF!</definedName>
    <definedName name="_3311104_D92R">'[17]BEH 01'!#REF!</definedName>
    <definedName name="_33EXECUTION_1">#REF!</definedName>
    <definedName name="_348975293">#REF!</definedName>
    <definedName name="_34EXECUTION_2">#REF!</definedName>
    <definedName name="_35420533">#REF!</definedName>
    <definedName name="_35EXECUTION_3">#REF!</definedName>
    <definedName name="_36_419456314">#REF!</definedName>
    <definedName name="_388698201">#REF!</definedName>
    <definedName name="_392032934">#REF!</definedName>
    <definedName name="_395329451">#REF!</definedName>
    <definedName name="_399179639">#REF!</definedName>
    <definedName name="_399295385">#REF!</definedName>
    <definedName name="_4_310644612">#REF!</definedName>
    <definedName name="_4_392032934">#REF!</definedName>
    <definedName name="_40_424964807">#REF!</definedName>
    <definedName name="_403459639">#REF!</definedName>
    <definedName name="_414251_crédits_semaine_S">'[20]Données à saisir'!$B$8</definedName>
    <definedName name="_414252_crédits_semaine_S">'[20]Données à saisir'!$B$9</definedName>
    <definedName name="_414253_crédits_semaine_S">'[20]Données à saisir'!$B$10</definedName>
    <definedName name="_419456314">#REF!</definedName>
    <definedName name="_424964807">#REF!</definedName>
    <definedName name="_42txchargesprimes_1">#REF!</definedName>
    <definedName name="_43txchargesprimes_2">#REF!</definedName>
    <definedName name="_44_535420533">#REF!</definedName>
    <definedName name="_44txchargesremuprincip_1">#REF!</definedName>
    <definedName name="_45txchargesremuprincip_2">#REF!</definedName>
    <definedName name="_48_570501551">#REF!</definedName>
    <definedName name="_48975293">#REF!</definedName>
    <definedName name="_5_395329451">#REF!</definedName>
    <definedName name="_52_582137436">#REF!</definedName>
    <definedName name="_535420533">#REF!</definedName>
    <definedName name="_570501551">#REF!</definedName>
    <definedName name="_582137436">#REF!</definedName>
    <definedName name="_6_399179639">#REF!</definedName>
    <definedName name="_7_399295385">#REF!</definedName>
    <definedName name="_70501551">#REF!</definedName>
    <definedName name="_8_348975293">#REF!</definedName>
    <definedName name="_8_403459639">#REF!</definedName>
    <definedName name="_82137436">#REF!</definedName>
    <definedName name="_88698201">#REF!</definedName>
    <definedName name="_9_419456314">#REF!</definedName>
    <definedName name="_92032934">#REF!</definedName>
    <definedName name="_95329451">#REF!</definedName>
    <definedName name="_99179639">#REF!</definedName>
    <definedName name="_99295385">#REF!</definedName>
    <definedName name="_A23">#REF!</definedName>
    <definedName name="_ABA1">#REF!</definedName>
    <definedName name="_ABA2">#REF!</definedName>
    <definedName name="_ABG1">#REF!</definedName>
    <definedName name="_ABG2">#REF!</definedName>
    <definedName name="_ABG3">#REF!</definedName>
    <definedName name="_ABG4">#REF!</definedName>
    <definedName name="_ann94">"$#REF !.$C$16:$C$51"</definedName>
    <definedName name="_apr02">#REF!</definedName>
    <definedName name="_apr03">#REF!</definedName>
    <definedName name="_apr04">#REF!</definedName>
    <definedName name="_apr05">#REF!</definedName>
    <definedName name="_apr06">#REF!</definedName>
    <definedName name="_apr07">#REF!</definedName>
    <definedName name="_apr08">#REF!</definedName>
    <definedName name="_apr10">#REF!</definedName>
    <definedName name="_apr11">#REF!</definedName>
    <definedName name="_apr12">#REF!</definedName>
    <definedName name="_apr13">#REF!</definedName>
    <definedName name="_apr14">#REF!</definedName>
    <definedName name="_apr15">#REF!</definedName>
    <definedName name="_ati2011">#REF!</definedName>
    <definedName name="_ati2012">#REF!</definedName>
    <definedName name="_ati2013">#REF!</definedName>
    <definedName name="_ati2014">#REF!</definedName>
    <definedName name="_ati2015">#REF!</definedName>
    <definedName name="_ati2016">#REF!</definedName>
    <definedName name="_bg2">#REF!</definedName>
    <definedName name="_BQ4.2" localSheetId="0" hidden="1">#REF!</definedName>
    <definedName name="_BQ4.2" hidden="1">#REF!</definedName>
    <definedName name="_BQ4.3" localSheetId="0" hidden="1">#REF!</definedName>
    <definedName name="_BQ4.3" hidden="1">#REF!</definedName>
    <definedName name="_BQ4.4" localSheetId="0" hidden="1">#REF!</definedName>
    <definedName name="_BQ4.4" hidden="1">#REF!</definedName>
    <definedName name="_cas2011">#REF!</definedName>
    <definedName name="_cas2012">#REF!</definedName>
    <definedName name="_cas2013">#REF!</definedName>
    <definedName name="_cas2014">#REF!</definedName>
    <definedName name="_cas2015">#REF!</definedName>
    <definedName name="_cas2016">#REF!</definedName>
    <definedName name="_cat1">[21]Accueil!$B$56</definedName>
    <definedName name="_cat10">[22]Accueil!$C$67</definedName>
    <definedName name="_cat11">[22]Accueil!$C$68</definedName>
    <definedName name="_cat12">[22]Accueil!$C$69</definedName>
    <definedName name="_cat1bis">[23]Accueil!$B$56</definedName>
    <definedName name="_cat2">[21]Accueil!$B$57</definedName>
    <definedName name="_cat2bis">[23]Accueil!$B$57</definedName>
    <definedName name="_cat3">[21]Accueil!$B$58</definedName>
    <definedName name="_cat3bis">[23]Accueil!$B$58</definedName>
    <definedName name="_cat4">[21]Accueil!$B$59</definedName>
    <definedName name="_cat4bis">[23]Accueil!$B$59</definedName>
    <definedName name="_cat5">[21]Accueil!$B$63</definedName>
    <definedName name="_cat5bis">[23]Accueil!$B$63</definedName>
    <definedName name="_cat6">[21]Accueil!$B$60</definedName>
    <definedName name="_cat7">[21]Accueil!$B$61</definedName>
    <definedName name="_cat8">[22]Accueil!$C$65</definedName>
    <definedName name="_cat9">[22]Accueil!$C$66</definedName>
    <definedName name="_Ch373015">#REF!</definedName>
    <definedName name="_Chp373015">#REF!</definedName>
    <definedName name="_cmp10">#REF!</definedName>
    <definedName name="_cmp101">#REF!</definedName>
    <definedName name="_cmp102">#REF!</definedName>
    <definedName name="_cmp103">#REF!</definedName>
    <definedName name="_cmp104">#REF!</definedName>
    <definedName name="_cmp105">#REF!</definedName>
    <definedName name="_cmp106">#REF!</definedName>
    <definedName name="_cmp107">#REF!</definedName>
    <definedName name="_cmp108">#REF!</definedName>
    <definedName name="_cmp11">#REF!</definedName>
    <definedName name="_cmp12">#REF!</definedName>
    <definedName name="_cmp13">#REF!</definedName>
    <definedName name="_cmp14">#REF!</definedName>
    <definedName name="_cmp15">#REF!</definedName>
    <definedName name="_cmp16">#REF!</definedName>
    <definedName name="_cmp17">#REF!</definedName>
    <definedName name="_cmp18">#REF!</definedName>
    <definedName name="_cmp19">#REF!</definedName>
    <definedName name="_cmp20">#REF!</definedName>
    <definedName name="_cmp201">#REF!</definedName>
    <definedName name="_cmp202">#REF!</definedName>
    <definedName name="_cmp203">#REF!</definedName>
    <definedName name="_cmp204">#REF!</definedName>
    <definedName name="_cmp205">#REF!</definedName>
    <definedName name="_cmp206">#REF!</definedName>
    <definedName name="_cmp207">#REF!</definedName>
    <definedName name="_cmp208">#REF!</definedName>
    <definedName name="_cmp21">#REF!</definedName>
    <definedName name="_cmp22">#REF!</definedName>
    <definedName name="_cmp23">#REF!</definedName>
    <definedName name="_cmp24">#REF!</definedName>
    <definedName name="_cmp25">#REF!</definedName>
    <definedName name="_cmp26">#REF!</definedName>
    <definedName name="_cmp27">#REF!</definedName>
    <definedName name="_cmp28">#REF!</definedName>
    <definedName name="_cmp29">#REF!</definedName>
    <definedName name="_cmp30">#REF!</definedName>
    <definedName name="_cmp301">#REF!</definedName>
    <definedName name="_cmp302">#REF!</definedName>
    <definedName name="_cmp303">#REF!</definedName>
    <definedName name="_cmp304">#REF!</definedName>
    <definedName name="_cmp305">#REF!</definedName>
    <definedName name="_cmp306">#REF!</definedName>
    <definedName name="_cmp307">#REF!</definedName>
    <definedName name="_cmp308">#REF!</definedName>
    <definedName name="_cmp31">#REF!</definedName>
    <definedName name="_cmp32">#REF!</definedName>
    <definedName name="_cmp33">#REF!</definedName>
    <definedName name="_cmp34">#REF!</definedName>
    <definedName name="_cmp35">#REF!</definedName>
    <definedName name="_cmp36">#REF!</definedName>
    <definedName name="_cmp37">#REF!</definedName>
    <definedName name="_cmp38">#REF!</definedName>
    <definedName name="_cmp39">#REF!</definedName>
    <definedName name="_cmp40">#REF!</definedName>
    <definedName name="_cmp401">#REF!</definedName>
    <definedName name="_cmp402">#REF!</definedName>
    <definedName name="_cmp403">#REF!</definedName>
    <definedName name="_cmp404">#REF!</definedName>
    <definedName name="_cmp405">#REF!</definedName>
    <definedName name="_cmp406">#REF!</definedName>
    <definedName name="_cmp407">#REF!</definedName>
    <definedName name="_cmp408">#REF!</definedName>
    <definedName name="_cmp41">#REF!</definedName>
    <definedName name="_cmp42">#REF!</definedName>
    <definedName name="_cmp43">#REF!</definedName>
    <definedName name="_cmp44">#REF!</definedName>
    <definedName name="_cmp45">#REF!</definedName>
    <definedName name="_cmp46">#REF!</definedName>
    <definedName name="_cmp47">#REF!</definedName>
    <definedName name="_cmp48">#REF!</definedName>
    <definedName name="_cmp49">#REF!</definedName>
    <definedName name="_cmp50">#REF!</definedName>
    <definedName name="_cmp501">#REF!</definedName>
    <definedName name="_cmp502">#REF!</definedName>
    <definedName name="_cmp503">#REF!</definedName>
    <definedName name="_cmp504">#REF!</definedName>
    <definedName name="_cmp505">#REF!</definedName>
    <definedName name="_cmp506">#REF!</definedName>
    <definedName name="_cmp507">#REF!</definedName>
    <definedName name="_cmp508">#REF!</definedName>
    <definedName name="_cmp51">#REF!</definedName>
    <definedName name="_cmp52">#REF!</definedName>
    <definedName name="_cmp53">#REF!</definedName>
    <definedName name="_cmp54">#REF!</definedName>
    <definedName name="_cmp55">#REF!</definedName>
    <definedName name="_cmp56">#REF!</definedName>
    <definedName name="_cmp57">#REF!</definedName>
    <definedName name="_cmp58">#REF!</definedName>
    <definedName name="_cmp59">#REF!</definedName>
    <definedName name="_cmp60">#REF!</definedName>
    <definedName name="_cmp601">#REF!</definedName>
    <definedName name="_cmp602">#REF!</definedName>
    <definedName name="_cmp603">#REF!</definedName>
    <definedName name="_cmp604">#REF!</definedName>
    <definedName name="_cmp605">#REF!</definedName>
    <definedName name="_cmp606">#REF!</definedName>
    <definedName name="_cmp607">#REF!</definedName>
    <definedName name="_cmp608">#REF!</definedName>
    <definedName name="_cmp61">#REF!</definedName>
    <definedName name="_cmp62">#REF!</definedName>
    <definedName name="_cmp63">#REF!</definedName>
    <definedName name="_cmp64">#REF!</definedName>
    <definedName name="_cmp65">#REF!</definedName>
    <definedName name="_cmp66">#REF!</definedName>
    <definedName name="_cmp67">#REF!</definedName>
    <definedName name="_cmp68">#REF!</definedName>
    <definedName name="_cmp69">#REF!</definedName>
    <definedName name="_cpr02">#REF!</definedName>
    <definedName name="_cpr03">#REF!</definedName>
    <definedName name="_cpr04">#REF!</definedName>
    <definedName name="_cpr05">#REF!</definedName>
    <definedName name="_cpr06">#REF!</definedName>
    <definedName name="_cpr07">#REF!</definedName>
    <definedName name="_cpr08">#REF!</definedName>
    <definedName name="_cpr10">#REF!</definedName>
    <definedName name="_cpr11">#REF!</definedName>
    <definedName name="_cpr12">#REF!</definedName>
    <definedName name="_cpr13">#REF!</definedName>
    <definedName name="_cpr14">#REF!</definedName>
    <definedName name="_cpr15">#REF!</definedName>
    <definedName name="_dm3">[6]DM2!$A$4:$H$75</definedName>
    <definedName name="_eff1">#REF!</definedName>
    <definedName name="_eff2">#REF!</definedName>
    <definedName name="_eff3">#REF!</definedName>
    <definedName name="_eff4">#REF!</definedName>
    <definedName name="_exe2">"$#REF !.$A$1:$M$25"</definedName>
    <definedName name="_fc3194">#REF!</definedName>
    <definedName name="_fc3197">#REF!</definedName>
    <definedName name="_fc3390">#REF!</definedName>
    <definedName name="_flx10">#REF!</definedName>
    <definedName name="_flx101">#REF!</definedName>
    <definedName name="_flx102">#REF!</definedName>
    <definedName name="_flx103">#REF!</definedName>
    <definedName name="_flx104">#REF!</definedName>
    <definedName name="_flx105">#REF!</definedName>
    <definedName name="_flx106">#REF!</definedName>
    <definedName name="_flx107">#REF!</definedName>
    <definedName name="_flx108">#REF!</definedName>
    <definedName name="_flx11">#REF!</definedName>
    <definedName name="_flx12">#REF!</definedName>
    <definedName name="_flx13">#REF!</definedName>
    <definedName name="_flx14">#REF!</definedName>
    <definedName name="_flx15">#REF!</definedName>
    <definedName name="_flx16">#REF!</definedName>
    <definedName name="_flx17">#REF!</definedName>
    <definedName name="_flx18">#REF!</definedName>
    <definedName name="_flx19">#REF!</definedName>
    <definedName name="_flx20">#REF!</definedName>
    <definedName name="_flx201">#REF!</definedName>
    <definedName name="_flx202">#REF!</definedName>
    <definedName name="_flx203">#REF!</definedName>
    <definedName name="_flx204">#REF!</definedName>
    <definedName name="_flx205">#REF!</definedName>
    <definedName name="_flx206">#REF!</definedName>
    <definedName name="_flx207">#REF!</definedName>
    <definedName name="_flx208">#REF!</definedName>
    <definedName name="_flx21">#REF!</definedName>
    <definedName name="_flx22">#REF!</definedName>
    <definedName name="_flx23">#REF!</definedName>
    <definedName name="_flx24">#REF!</definedName>
    <definedName name="_flx25">#REF!</definedName>
    <definedName name="_flx26">#REF!</definedName>
    <definedName name="_flx27">#REF!</definedName>
    <definedName name="_flx28">#REF!</definedName>
    <definedName name="_flx29">#REF!</definedName>
    <definedName name="_flx30">#REF!</definedName>
    <definedName name="_flx301">#REF!</definedName>
    <definedName name="_flx302">#REF!</definedName>
    <definedName name="_flx303">#REF!</definedName>
    <definedName name="_flx304">#REF!</definedName>
    <definedName name="_flx305">#REF!</definedName>
    <definedName name="_flx306">#REF!</definedName>
    <definedName name="_flx307">#REF!</definedName>
    <definedName name="_flx308">#REF!</definedName>
    <definedName name="_flx31">#REF!</definedName>
    <definedName name="_flx32">#REF!</definedName>
    <definedName name="_flx33">#REF!</definedName>
    <definedName name="_flx34">#REF!</definedName>
    <definedName name="_flx35">#REF!</definedName>
    <definedName name="_flx36">#REF!</definedName>
    <definedName name="_flx37">#REF!</definedName>
    <definedName name="_flx38">#REF!</definedName>
    <definedName name="_flx39">#REF!</definedName>
    <definedName name="_flx40">#REF!</definedName>
    <definedName name="_flx401">#REF!</definedName>
    <definedName name="_flx402">#REF!</definedName>
    <definedName name="_flx403">#REF!</definedName>
    <definedName name="_flx404">#REF!</definedName>
    <definedName name="_flx405">#REF!</definedName>
    <definedName name="_flx406">#REF!</definedName>
    <definedName name="_flx407">#REF!</definedName>
    <definedName name="_flx408">#REF!</definedName>
    <definedName name="_flx41">#REF!</definedName>
    <definedName name="_flx42">#REF!</definedName>
    <definedName name="_flx43">#REF!</definedName>
    <definedName name="_flx44">#REF!</definedName>
    <definedName name="_flx45">#REF!</definedName>
    <definedName name="_flx46">#REF!</definedName>
    <definedName name="_flx47">#REF!</definedName>
    <definedName name="_flx48">#REF!</definedName>
    <definedName name="_flx49">#REF!</definedName>
    <definedName name="_flx50">#REF!</definedName>
    <definedName name="_flx501">#REF!</definedName>
    <definedName name="_flx502">#REF!</definedName>
    <definedName name="_flx503">#REF!</definedName>
    <definedName name="_flx504">#REF!</definedName>
    <definedName name="_flx505">#REF!</definedName>
    <definedName name="_flx506">#REF!</definedName>
    <definedName name="_flx507">#REF!</definedName>
    <definedName name="_flx508">#REF!</definedName>
    <definedName name="_flx51">#REF!</definedName>
    <definedName name="_flx52">#REF!</definedName>
    <definedName name="_flx53">#REF!</definedName>
    <definedName name="_flx54">#REF!</definedName>
    <definedName name="_flx55">#REF!</definedName>
    <definedName name="_flx56">#REF!</definedName>
    <definedName name="_flx57">#REF!</definedName>
    <definedName name="_flx58">#REF!</definedName>
    <definedName name="_flx59">#REF!</definedName>
    <definedName name="_flx60">#REF!</definedName>
    <definedName name="_flx601">#REF!</definedName>
    <definedName name="_flx602">#REF!</definedName>
    <definedName name="_flx603">#REF!</definedName>
    <definedName name="_flx604">#REF!</definedName>
    <definedName name="_flx605">#REF!</definedName>
    <definedName name="_flx606">#REF!</definedName>
    <definedName name="_flx607">#REF!</definedName>
    <definedName name="_flx608">#REF!</definedName>
    <definedName name="_flx61">#REF!</definedName>
    <definedName name="_flx62">#REF!</definedName>
    <definedName name="_flx63">#REF!</definedName>
    <definedName name="_flx64">#REF!</definedName>
    <definedName name="_flx65">#REF!</definedName>
    <definedName name="_flx66">#REF!</definedName>
    <definedName name="_flx67">#REF!</definedName>
    <definedName name="_flx68">#REF!</definedName>
    <definedName name="_flx69">#REF!</definedName>
    <definedName name="_ftn1_5">"#REF!"</definedName>
    <definedName name="_ftn1_5_2">"#REF!"</definedName>
    <definedName name="_ftn1_5_4">"#REF!"</definedName>
    <definedName name="_ftn1_5_6">NA()</definedName>
    <definedName name="_ftn1_5_7">NA()</definedName>
    <definedName name="_ftn2_5">"#REF!"</definedName>
    <definedName name="_ftn2_5_2">"#REF!"</definedName>
    <definedName name="_ftn2_5_4">"#REF!"</definedName>
    <definedName name="_ftn2_5_6">"#REF!"</definedName>
    <definedName name="_ftnref1_5">"#REF!"</definedName>
    <definedName name="_ftnref1_5_2">"#REF!"</definedName>
    <definedName name="_ftnref1_5_4">"#REF!"</definedName>
    <definedName name="_ftnref1_5_6">NA()</definedName>
    <definedName name="_ftnref1_5_7">NA()</definedName>
    <definedName name="_ftnref2_5">"#REF!"</definedName>
    <definedName name="_ftnref2_5_2">"#REF!"</definedName>
    <definedName name="_ftnref2_5_4">"#REF!"</definedName>
    <definedName name="_ftnref2_5_6">NA()</definedName>
    <definedName name="_ftnref2_5_7">NA()</definedName>
    <definedName name="_ges10">#REF!</definedName>
    <definedName name="_ges101">#REF!</definedName>
    <definedName name="_ges102">#REF!</definedName>
    <definedName name="_ges103">#REF!</definedName>
    <definedName name="_ges104">#REF!</definedName>
    <definedName name="_ges105">#REF!</definedName>
    <definedName name="_ges106">#REF!</definedName>
    <definedName name="_ges107">#REF!</definedName>
    <definedName name="_ges108">#REF!</definedName>
    <definedName name="_ges11">#REF!</definedName>
    <definedName name="_ges12">#REF!</definedName>
    <definedName name="_ges13">#REF!</definedName>
    <definedName name="_ges14">#REF!</definedName>
    <definedName name="_ges15">#REF!</definedName>
    <definedName name="_ges16">#REF!</definedName>
    <definedName name="_ges17">#REF!</definedName>
    <definedName name="_ges18">#REF!</definedName>
    <definedName name="_ges19">#REF!</definedName>
    <definedName name="_ges20">#REF!</definedName>
    <definedName name="_ges201">#REF!</definedName>
    <definedName name="_ges202">#REF!</definedName>
    <definedName name="_ges203">#REF!</definedName>
    <definedName name="_ges204">#REF!</definedName>
    <definedName name="_ges205">#REF!</definedName>
    <definedName name="_ges206">#REF!</definedName>
    <definedName name="_ges207">#REF!</definedName>
    <definedName name="_ges208">#REF!</definedName>
    <definedName name="_ges21">#REF!</definedName>
    <definedName name="_ges22">#REF!</definedName>
    <definedName name="_ges23">#REF!</definedName>
    <definedName name="_ges24">#REF!</definedName>
    <definedName name="_ges25">#REF!</definedName>
    <definedName name="_ges26">#REF!</definedName>
    <definedName name="_ges27">#REF!</definedName>
    <definedName name="_ges28">#REF!</definedName>
    <definedName name="_ges29">#REF!</definedName>
    <definedName name="_ges30">#REF!</definedName>
    <definedName name="_ges301">#REF!</definedName>
    <definedName name="_ges302">#REF!</definedName>
    <definedName name="_ges303">#REF!</definedName>
    <definedName name="_ges304">#REF!</definedName>
    <definedName name="_ges305">#REF!</definedName>
    <definedName name="_ges306">#REF!</definedName>
    <definedName name="_ges307">#REF!</definedName>
    <definedName name="_ges308">#REF!</definedName>
    <definedName name="_ges31">#REF!</definedName>
    <definedName name="_ges32">#REF!</definedName>
    <definedName name="_ges33">#REF!</definedName>
    <definedName name="_ges34">#REF!</definedName>
    <definedName name="_ges35">#REF!</definedName>
    <definedName name="_ges36">#REF!</definedName>
    <definedName name="_ges37">#REF!</definedName>
    <definedName name="_ges38">#REF!</definedName>
    <definedName name="_ges39">#REF!</definedName>
    <definedName name="_ges40">#REF!</definedName>
    <definedName name="_ges401">#REF!</definedName>
    <definedName name="_ges402">#REF!</definedName>
    <definedName name="_ges403">#REF!</definedName>
    <definedName name="_ges404">#REF!</definedName>
    <definedName name="_ges405">#REF!</definedName>
    <definedName name="_ges406">#REF!</definedName>
    <definedName name="_ges407">#REF!</definedName>
    <definedName name="_ges408">#REF!</definedName>
    <definedName name="_ges41">#REF!</definedName>
    <definedName name="_ges42">#REF!</definedName>
    <definedName name="_ges43">#REF!</definedName>
    <definedName name="_ges44">#REF!</definedName>
    <definedName name="_ges45">#REF!</definedName>
    <definedName name="_ges46">#REF!</definedName>
    <definedName name="_ges47">#REF!</definedName>
    <definedName name="_ges48">#REF!</definedName>
    <definedName name="_ges49">#REF!</definedName>
    <definedName name="_ges50">#REF!</definedName>
    <definedName name="_ges501">#REF!</definedName>
    <definedName name="_ges502">#REF!</definedName>
    <definedName name="_ges503">#REF!</definedName>
    <definedName name="_ges504">#REF!</definedName>
    <definedName name="_ges505">#REF!</definedName>
    <definedName name="_ges506">#REF!</definedName>
    <definedName name="_ges507">#REF!</definedName>
    <definedName name="_ges508">#REF!</definedName>
    <definedName name="_ges51">#REF!</definedName>
    <definedName name="_ges52">#REF!</definedName>
    <definedName name="_ges53">#REF!</definedName>
    <definedName name="_ges54">#REF!</definedName>
    <definedName name="_ges55">#REF!</definedName>
    <definedName name="_ges56">#REF!</definedName>
    <definedName name="_ges57">#REF!</definedName>
    <definedName name="_ges58">#REF!</definedName>
    <definedName name="_ges59">#REF!</definedName>
    <definedName name="_ges60">#REF!</definedName>
    <definedName name="_ges601">#REF!</definedName>
    <definedName name="_ges602">#REF!</definedName>
    <definedName name="_ges603">#REF!</definedName>
    <definedName name="_ges604">#REF!</definedName>
    <definedName name="_ges605">#REF!</definedName>
    <definedName name="_ges606">#REF!</definedName>
    <definedName name="_ges607">#REF!</definedName>
    <definedName name="_ges608">#REF!</definedName>
    <definedName name="_ges61">#REF!</definedName>
    <definedName name="_ges62">#REF!</definedName>
    <definedName name="_ges63">#REF!</definedName>
    <definedName name="_ges64">#REF!</definedName>
    <definedName name="_ges65">#REF!</definedName>
    <definedName name="_ges66">#REF!</definedName>
    <definedName name="_ges67">#REF!</definedName>
    <definedName name="_ges68">#REF!</definedName>
    <definedName name="_ges69">#REF!</definedName>
    <definedName name="_imt2009">#REF!</definedName>
    <definedName name="_imt2010">#REF!</definedName>
    <definedName name="_imt2011">#REF!</definedName>
    <definedName name="_imt2012">#REF!</definedName>
    <definedName name="_imt2013">#REF!</definedName>
    <definedName name="_imt2014">#REF!</definedName>
    <definedName name="_imt2015">#REF!</definedName>
    <definedName name="_imt2016">#REF!</definedName>
    <definedName name="_ind2002">#REF!</definedName>
    <definedName name="_ind2003">'[21]I - Socle d''exécution n-1'!#REF!</definedName>
    <definedName name="_int1">#REF!</definedName>
    <definedName name="_int2">#REF!</definedName>
    <definedName name="_int3">#REF!</definedName>
    <definedName name="_int4">#REF!</definedName>
    <definedName name="_int5">#REF!</definedName>
    <definedName name="_int6">#REF!</definedName>
    <definedName name="_IRc2">'[7]Etape 2'!$C$19</definedName>
    <definedName name="_IRp2">'[7]Etape 2'!$D$19</definedName>
    <definedName name="_jan">'[18]95CESSP'!#REF!</definedName>
    <definedName name="_mvt3101">#REF!</definedName>
    <definedName name="_mvt3102">#REF!</definedName>
    <definedName name="_mvt3111">#REF!</definedName>
    <definedName name="_mvt3112">#REF!</definedName>
    <definedName name="_mvt3121">#REF!</definedName>
    <definedName name="_mvt3130">#REF!</definedName>
    <definedName name="_mvt3131">#REF!</definedName>
    <definedName name="_mvt3141">#REF!</definedName>
    <definedName name="_mvt3142">#REF!</definedName>
    <definedName name="_mvt3195">#REF!</definedName>
    <definedName name="_mvt3198">#REF!</definedName>
    <definedName name="_mvt3292">#REF!</definedName>
    <definedName name="_mvt3297">#REF!</definedName>
    <definedName name="_mvt3390">#REF!</definedName>
    <definedName name="_mvt3391">#REF!</definedName>
    <definedName name="_mvt3392">#REF!</definedName>
    <definedName name="_mvt3401">#REF!</definedName>
    <definedName name="_mvt3403">#REF!</definedName>
    <definedName name="_mvt3431">#REF!</definedName>
    <definedName name="_mvt3441">#REF!</definedName>
    <definedName name="_mvt3482">#REF!</definedName>
    <definedName name="_mvt3498">#REF!</definedName>
    <definedName name="_mvt3640">#REF!</definedName>
    <definedName name="_mvt3651">#REF!</definedName>
    <definedName name="_mvt3710">#REF!</definedName>
    <definedName name="_mvt3750">#REF!</definedName>
    <definedName name="_mvt3761">#REF!</definedName>
    <definedName name="_mvt3791">#REF!</definedName>
    <definedName name="_mvt4131">#REF!</definedName>
    <definedName name="_mvt4151">#REF!</definedName>
    <definedName name="_mvt4152">#REF!</definedName>
    <definedName name="_mvt4156">#REF!</definedName>
    <definedName name="_mvt4157">#REF!</definedName>
    <definedName name="_mvt4158">#REF!</definedName>
    <definedName name="_mvt4691">#REF!</definedName>
    <definedName name="_mvt4692">#REF!</definedName>
    <definedName name="_nf1">#REF!</definedName>
    <definedName name="_nf2">#REF!</definedName>
    <definedName name="_nf3">#REF!</definedName>
    <definedName name="_nf4">#REF!</definedName>
    <definedName name="_nf5">#REF!</definedName>
    <definedName name="_nf6">#REF!</definedName>
    <definedName name="_nf7">#REF!</definedName>
    <definedName name="_nf8">#REF!</definedName>
    <definedName name="_P170">#REF!</definedName>
    <definedName name="_par1111">#REF!</definedName>
    <definedName name="_par1113">#REF!</definedName>
    <definedName name="_par1121">#REF!</definedName>
    <definedName name="_par1160">#REF!</definedName>
    <definedName name="_par1181">#REF!</definedName>
    <definedName name="_par1191">#REF!</definedName>
    <definedName name="_par1211">#REF!</definedName>
    <definedName name="_par1214">#REF!</definedName>
    <definedName name="_par1221">#REF!</definedName>
    <definedName name="_par1222">#REF!</definedName>
    <definedName name="_par1224">#REF!</definedName>
    <definedName name="_par1226">#REF!</definedName>
    <definedName name="_par1231">#REF!</definedName>
    <definedName name="_par1232">#REF!</definedName>
    <definedName name="_par1234">#REF!</definedName>
    <definedName name="_par1235">#REF!</definedName>
    <definedName name="_par1236">#REF!</definedName>
    <definedName name="_par1241">#REF!</definedName>
    <definedName name="_par1246">#REF!</definedName>
    <definedName name="_par1250">#REF!</definedName>
    <definedName name="_par1271">#REF!</definedName>
    <definedName name="_par1276">#REF!</definedName>
    <definedName name="_par1279">#REF!</definedName>
    <definedName name="_par1292">#REF!</definedName>
    <definedName name="_par1293">#REF!</definedName>
    <definedName name="_par1294">#REF!</definedName>
    <definedName name="_par1411">#REF!</definedName>
    <definedName name="_pc1">'[21]II - Hyp. salariales'!$C$19</definedName>
    <definedName name="_pc10">#REF!</definedName>
    <definedName name="_pc11">#REF!</definedName>
    <definedName name="_pc12">#REF!</definedName>
    <definedName name="_pc2">'[21]II - Hyp. salariales'!$C$20</definedName>
    <definedName name="_pc3">'[21]II - Hyp. salariales'!$C$21</definedName>
    <definedName name="_pc4">'[21]II - Hyp. salariales'!$C$22</definedName>
    <definedName name="_pc5">'[21]II - Hyp. salariales'!$C$26</definedName>
    <definedName name="_pc6">'[21]II - Hyp. salariales'!$C$23</definedName>
    <definedName name="_pc7">'[21]II - Hyp. salariales'!$C$24</definedName>
    <definedName name="_pc8">'[21]II - Hyp. salariales'!$C$25</definedName>
    <definedName name="_pc9">#REF!</definedName>
    <definedName name="_PIB2">#REF!</definedName>
    <definedName name="_pol7">#REF!</definedName>
    <definedName name="_prt1">[13]paramètres!$E$125</definedName>
    <definedName name="_ps1">'[2]II - Salaires PMT'!$I$5</definedName>
    <definedName name="_ps2">'[2]II - Salaires PMT'!$I$6</definedName>
    <definedName name="_ps3">'[2]II - Salaires PMT'!$I$7</definedName>
    <definedName name="_ps4">'[2]II - Salaires PMT'!$I$8</definedName>
    <definedName name="_ps5">'[2]II - Salaires PMT'!$I$10</definedName>
    <definedName name="_ps6">'[2]II - Salaires PMT'!$I$9</definedName>
    <definedName name="_ps7">#REF!</definedName>
    <definedName name="_ps8">#REF!</definedName>
    <definedName name="_pt94">#REF!</definedName>
    <definedName name="_r">#REF!</definedName>
    <definedName name="_R1">#N/A</definedName>
    <definedName name="_R1_">#N/A</definedName>
    <definedName name="_R10_">#N/A</definedName>
    <definedName name="_R11_">#N/A</definedName>
    <definedName name="_R12_">#N/A</definedName>
    <definedName name="_R13_">#N/A</definedName>
    <definedName name="_R14_">#N/A</definedName>
    <definedName name="_R15_">#N/A</definedName>
    <definedName name="_R16_">#N/A</definedName>
    <definedName name="_R17_">#N/A</definedName>
    <definedName name="_R18_">#N/A</definedName>
    <definedName name="_R19_">#N/A</definedName>
    <definedName name="_R2_">#N/A</definedName>
    <definedName name="_R20_">#N/A</definedName>
    <definedName name="_R21_">#N/A</definedName>
    <definedName name="_R3_">#N/A</definedName>
    <definedName name="_R4_">#N/A</definedName>
    <definedName name="_R5_">#N/A</definedName>
    <definedName name="_R6_">#N/A</definedName>
    <definedName name="_R7_">#N/A</definedName>
    <definedName name="_R8_">#N/A</definedName>
    <definedName name="_R9_">#N/A</definedName>
    <definedName name="_rf1">#REF!</definedName>
    <definedName name="_rf2">#REF!</definedName>
    <definedName name="_rf3">#REF!</definedName>
    <definedName name="_rf4">#REF!</definedName>
    <definedName name="_rf5">#REF!</definedName>
    <definedName name="_rf6">#REF!</definedName>
    <definedName name="_rf7">#REF!</definedName>
    <definedName name="_RP2007">#REF!</definedName>
    <definedName name="_tab1">'[14]TABLEdes DEP'!$A$1:$B$112</definedName>
    <definedName name="_tab2">'[14]TABLEdes DEP'!$A$1:$C$112</definedName>
    <definedName name="_Tab4">#REF!</definedName>
    <definedName name="_TFc2">'[7]Etape 2'!$H$19</definedName>
    <definedName name="_THc2">'[7]Etape 3'!$C$31</definedName>
    <definedName name="_THp2">'[7]Etape 3'!$D$31</definedName>
    <definedName name="_tot02">#REF!</definedName>
    <definedName name="_tot04">#REF!</definedName>
    <definedName name="_tot05">#REF!</definedName>
    <definedName name="_tot06">#REF!</definedName>
    <definedName name="_tot07">#REF!</definedName>
    <definedName name="_tot08">#REF!</definedName>
    <definedName name="_tot09">#REF!</definedName>
    <definedName name="_tot10">#REF!</definedName>
    <definedName name="_tot11">#REF!</definedName>
    <definedName name="_tot12">#REF!</definedName>
    <definedName name="_tot13">#REF!</definedName>
    <definedName name="_tot15">#REF!</definedName>
    <definedName name="_tot16">#REF!</definedName>
    <definedName name="_TPc2">'[7]Etape 2'!$J$19</definedName>
    <definedName name="_tr1000">#REF!</definedName>
    <definedName name="_tr2">#REF!</definedName>
    <definedName name="_tr3">#REF!</definedName>
    <definedName name="_UB2">'[8]P134 - position BEPII revue'!$F$6:$F$114</definedName>
    <definedName name="_UB223">'[9]P223 revue Rprog'!$A$5:$A$24</definedName>
    <definedName name="A">#REF!</definedName>
    <definedName name="A.P.">'[24]Tab n°7 fctmt (transf)'!#REF!</definedName>
    <definedName name="A.P.........................">#REF!</definedName>
    <definedName name="aa" localSheetId="0" hidden="1">{"'TBADMI (Annexe 3)'!$B$164:$G$189"}</definedName>
    <definedName name="aa" localSheetId="3" hidden="1">{"'TBADMI (Annexe 3)'!$B$164:$G$189"}</definedName>
    <definedName name="aa" localSheetId="6" hidden="1">{"'TBADMI (Annexe 3)'!$B$164:$G$189"}</definedName>
    <definedName name="aa" hidden="1">{"'TBADMI (Annexe 3)'!$B$164:$G$189"}</definedName>
    <definedName name="aaaaaa">[25]Accueil!$B$56</definedName>
    <definedName name="AAdminEetpt_5">NA()</definedName>
    <definedName name="AAdminEetpt_6">NA()</definedName>
    <definedName name="AAdminSetpt_5">NA()</definedName>
    <definedName name="AAdminSetpt_6">NA()</definedName>
    <definedName name="Aaliments">#REF!</definedName>
    <definedName name="Aanimaux">#REF!</definedName>
    <definedName name="Aapprenti">#REF!</definedName>
    <definedName name="Abapsa">#REF!</definedName>
    <definedName name="ACAS1">#REF!</definedName>
    <definedName name="ACAS2">#REF!</definedName>
    <definedName name="ACCES">#REF!</definedName>
    <definedName name="ACCF">#REF!</definedName>
    <definedName name="Acentrale">#REF!</definedName>
    <definedName name="ACF_A">#REF!</definedName>
    <definedName name="ACF_B">#REF!</definedName>
    <definedName name="ACF_C">#REF!</definedName>
    <definedName name="acf_cadre">#REF!</definedName>
    <definedName name="ACHATSNONSTOCKES">#REF!</definedName>
    <definedName name="Acoopinter">#REF!</definedName>
    <definedName name="acsoc">#REF!</definedName>
    <definedName name="act">#REF!</definedName>
    <definedName name="act_2">#REF!</definedName>
    <definedName name="Acte">#REF!</definedName>
    <definedName name="actinc">#REF!</definedName>
    <definedName name="action_sociale2a">#REF!</definedName>
    <definedName name="actions_LOLF">#REF!</definedName>
    <definedName name="actu">'[26]Recettes à législ 2000'!$T$39</definedName>
    <definedName name="Addaf">#REF!</definedName>
    <definedName name="AE_col1_0108_01">[27]Noms_R78AE!#REF!</definedName>
    <definedName name="AE_col1_0112_01">[27]Noms_R78AE!$D$2</definedName>
    <definedName name="AE_col1_0122_01">[27]Noms_R78AE!$D$3</definedName>
    <definedName name="AE_col1_0128_01">[27]Noms_R78AE!$D$4</definedName>
    <definedName name="AE_col1_0161_01">[27]Noms_R78AE!$D$5</definedName>
    <definedName name="AE_col1_0176_01">[27]Noms_R78AE!$D$6</definedName>
    <definedName name="AE_col1_0216_01">[27]Noms_R78AE!$D$7</definedName>
    <definedName name="AE_col1_0232_01">[27]Noms_R78AE!$D$8</definedName>
    <definedName name="AE_col10_0108_01">[27]Noms_R78AE!#REF!</definedName>
    <definedName name="AE_col10_0112_01">[27]Noms_R78AE!$M$2</definedName>
    <definedName name="AE_col10_0122_01">[27]Noms_R78AE!$M$3</definedName>
    <definedName name="AE_col10_0128_01">[27]Noms_R78AE!$M$4</definedName>
    <definedName name="AE_col10_0161_01">[27]Noms_R78AE!$M$5</definedName>
    <definedName name="AE_col10_0176_01">[27]Noms_R78AE!$M$6</definedName>
    <definedName name="AE_col10_0216_01">[27]Noms_R78AE!$M$7</definedName>
    <definedName name="AE_col10_0232_01">[27]Noms_R78AE!$M$8</definedName>
    <definedName name="AE_col2_0108_01">[27]Noms_R78AE!#REF!</definedName>
    <definedName name="AE_col2_0112_01">[27]Noms_R78AE!$E$2</definedName>
    <definedName name="AE_col2_0122_01">[27]Noms_R78AE!$E$3</definedName>
    <definedName name="AE_col2_0128_01">[27]Noms_R78AE!$E$4</definedName>
    <definedName name="AE_col2_0161_01">[27]Noms_R78AE!$E$5</definedName>
    <definedName name="AE_col2_0176_01">[27]Noms_R78AE!$E$6</definedName>
    <definedName name="AE_col2_0216_01">[27]Noms_R78AE!$E$7</definedName>
    <definedName name="AE_col2_0232_01">[27]Noms_R78AE!$E$8</definedName>
    <definedName name="AE_col3_0108_01">[27]Noms_R78AE!#REF!</definedName>
    <definedName name="AE_col3_0112_01">[27]Noms_R78AE!$F$2</definedName>
    <definedName name="AE_col3_0122_01">[27]Noms_R78AE!$F$3</definedName>
    <definedName name="AE_col3_0128_01">[27]Noms_R78AE!$F$4</definedName>
    <definedName name="AE_col3_0161_01">[27]Noms_R78AE!$F$5</definedName>
    <definedName name="AE_col3_0176_01">[27]Noms_R78AE!$F$6</definedName>
    <definedName name="AE_col3_0216_01">[27]Noms_R78AE!$F$7</definedName>
    <definedName name="AE_col3_0232_01">[27]Noms_R78AE!$F$8</definedName>
    <definedName name="AE_col4_0108_01">[27]Noms_R78AE!#REF!</definedName>
    <definedName name="AE_col4_0112_01">[27]Noms_R78AE!$G$2</definedName>
    <definedName name="AE_col4_0122_01">[27]Noms_R78AE!$G$3</definedName>
    <definedName name="AE_col4_0128_01">[27]Noms_R78AE!$G$4</definedName>
    <definedName name="AE_col4_0161_01">[27]Noms_R78AE!$G$5</definedName>
    <definedName name="AE_col4_0176_01">[27]Noms_R78AE!$G$6</definedName>
    <definedName name="AE_col4_0216_01">[27]Noms_R78AE!$G$7</definedName>
    <definedName name="AE_col4_0232_01">[27]Noms_R78AE!$G$8</definedName>
    <definedName name="AE_col5_0108_01">[27]Noms_R78AE!#REF!</definedName>
    <definedName name="AE_col5_0112_01">[27]Noms_R78AE!$H$2</definedName>
    <definedName name="AE_col5_0122_01">[27]Noms_R78AE!$H$3</definedName>
    <definedName name="AE_col5_0128_01">[27]Noms_R78AE!$H$4</definedName>
    <definedName name="AE_col5_0161_01">[27]Noms_R78AE!$H$5</definedName>
    <definedName name="AE_col5_0176_01">[27]Noms_R78AE!$H$6</definedName>
    <definedName name="AE_col5_0216_01">[27]Noms_R78AE!$H$7</definedName>
    <definedName name="AE_col5_0232_01">[27]Noms_R78AE!$H$8</definedName>
    <definedName name="AE_col6_0108_01">[27]Noms_R78AE!#REF!</definedName>
    <definedName name="AE_col6_0112_01">[27]Noms_R78AE!$I$2</definedName>
    <definedName name="AE_col6_0122_01">[27]Noms_R78AE!$I$3</definedName>
    <definedName name="AE_col6_0128_01">[27]Noms_R78AE!$I$4</definedName>
    <definedName name="AE_col6_0161_01">[27]Noms_R78AE!$I$5</definedName>
    <definedName name="AE_col6_0176_01">[27]Noms_R78AE!$I$6</definedName>
    <definedName name="AE_col6_0216_01">[27]Noms_R78AE!$I$7</definedName>
    <definedName name="AE_col6_0232_01">[27]Noms_R78AE!$I$8</definedName>
    <definedName name="AE_col7_0108_01">[27]Noms_R78AE!#REF!</definedName>
    <definedName name="AE_col7_0112_01">[27]Noms_R78AE!$J$2</definedName>
    <definedName name="AE_col7_0122_01">[27]Noms_R78AE!$J$3</definedName>
    <definedName name="AE_col7_0128_01">[27]Noms_R78AE!$J$4</definedName>
    <definedName name="AE_col7_0161_01">[27]Noms_R78AE!$J$5</definedName>
    <definedName name="AE_col7_0176_01">[27]Noms_R78AE!$J$6</definedName>
    <definedName name="AE_col7_0216_01">[27]Noms_R78AE!$J$7</definedName>
    <definedName name="AE_col7_0232_01">[27]Noms_R78AE!$J$8</definedName>
    <definedName name="AE_col8_0108_01">[27]Noms_R78AE!#REF!</definedName>
    <definedName name="AE_col8_0112_01">[27]Noms_R78AE!$K$2</definedName>
    <definedName name="AE_col8_0122_01">[27]Noms_R78AE!$K$3</definedName>
    <definedName name="AE_col8_0128_01">[27]Noms_R78AE!$K$4</definedName>
    <definedName name="AE_col8_0161_01">[27]Noms_R78AE!$K$5</definedName>
    <definedName name="AE_col8_0176_01">[27]Noms_R78AE!$K$6</definedName>
    <definedName name="AE_col8_0216_01">[27]Noms_R78AE!$K$7</definedName>
    <definedName name="AE_col8_0232_01">[27]Noms_R78AE!$K$8</definedName>
    <definedName name="AE_col9_0108_01">[27]Noms_R78AE!#REF!</definedName>
    <definedName name="AE_col9_0112_01">[27]Noms_R78AE!$L$2</definedName>
    <definedName name="AE_col9_0122_01">[27]Noms_R78AE!$L$3</definedName>
    <definedName name="AE_col9_0128_01">[27]Noms_R78AE!$L$4</definedName>
    <definedName name="AE_col9_0161_01">[27]Noms_R78AE!$L$5</definedName>
    <definedName name="AE_col9_0176_01">[27]Noms_R78AE!$L$6</definedName>
    <definedName name="AE_col9_0216_01">[27]Noms_R78AE!$L$7</definedName>
    <definedName name="AE_col9_0232_01">[27]Noms_R78AE!$L$8</definedName>
    <definedName name="AEinitial">#REF!</definedName>
    <definedName name="AF">#REF!</definedName>
    <definedName name="Afarines">#REF!</definedName>
    <definedName name="affranch">#REF!</definedName>
    <definedName name="affranchissement">#REF!</definedName>
    <definedName name="Aforet">#REF!</definedName>
    <definedName name="agrégats">#REF!</definedName>
    <definedName name="AID">#REF!</definedName>
    <definedName name="AIEa">'[7]Etape 1'!$N$9</definedName>
    <definedName name="AIEc">#REF!</definedName>
    <definedName name="AIEc2">'[7]Etape 2'!$L$19</definedName>
    <definedName name="AIEp">#REF!</definedName>
    <definedName name="AIER">#REF!</definedName>
    <definedName name="AII">#REF!</definedName>
    <definedName name="AjustDotatRETRetCOM">#REF!</definedName>
    <definedName name="AjustDotatSEPT">#REF!</definedName>
    <definedName name="AjustDotDemandeSEPT">#REF!</definedName>
    <definedName name="ajustementindemnitaire">#REF!</definedName>
    <definedName name="AjustRETRAITengt">#REF!</definedName>
    <definedName name="ALC">#REF!</definedName>
    <definedName name="ALF">#REF!</definedName>
    <definedName name="ALS">#REF!</definedName>
    <definedName name="AN">'[28]table de calcul'!$I$4:$I$352</definedName>
    <definedName name="ancver">#REF!</definedName>
    <definedName name="Année">#REF!</definedName>
    <definedName name="Année_1">#REF!</definedName>
    <definedName name="Année_2">#REF!</definedName>
    <definedName name="Année_de_gestion">[29]ACCUEIL!$C$2</definedName>
    <definedName name="Année_FICDATE">#REF!</definedName>
    <definedName name="Année_PLF">'[30]E-1'!$D$4</definedName>
    <definedName name="annee2003">#REF!</definedName>
    <definedName name="annee2004">#REF!</definedName>
    <definedName name="annee2005">#REF!</definedName>
    <definedName name="AP">[31]listes!$B$4:$B$17</definedName>
    <definedName name="APD">#REF!</definedName>
    <definedName name="Apeche">#REF!</definedName>
    <definedName name="Apension">#REF!</definedName>
    <definedName name="apl">[32]PASSAGE!$B$43:$IV$43</definedName>
    <definedName name="APL_1">#REF!</definedName>
    <definedName name="APL_1_loc">#REF!</definedName>
    <definedName name="APL_2">#REF!</definedName>
    <definedName name="APL1_accession">#REF!</definedName>
    <definedName name="APL1_accession_anc.">#REF!</definedName>
    <definedName name="Aproduits">#REF!</definedName>
    <definedName name="ARBE1">#REF!</definedName>
    <definedName name="ARBR1">#REF!</definedName>
    <definedName name="ARBR2">#REF!</definedName>
    <definedName name="Arecherche">#REF!</definedName>
    <definedName name="aremu2002">'[33]base titre 2 pour 2009'!#REF!</definedName>
    <definedName name="Arisques">#REF!</definedName>
    <definedName name="art41_1">#REF!</definedName>
    <definedName name="art41_2">#REF!</definedName>
    <definedName name="Art413èmeSousDiràFin">#REF!</definedName>
    <definedName name="Art41BDàImmobilier">#REF!</definedName>
    <definedName name="Art41Sécuritéà2èmeSousDir">#REF!</definedName>
    <definedName name="Art41V180pourc">#REF!</definedName>
    <definedName name="Art41V1revu">#REF!</definedName>
    <definedName name="Art41V1varia">#REF!</definedName>
    <definedName name="Art41V280pourc">#REF!</definedName>
    <definedName name="Art41V2revu">#REF!</definedName>
    <definedName name="Art41V2varia">#REF!</definedName>
    <definedName name="Art41V380pourc">#REF!</definedName>
    <definedName name="Art41V3revu">#REF!</definedName>
    <definedName name="Art41V3varia">#REF!</definedName>
    <definedName name="Art41V480pourc">#REF!</definedName>
    <definedName name="Art41V4revu">#REF!</definedName>
    <definedName name="Art41V4varia">#REF!</definedName>
    <definedName name="Art421èreGestionnaires">#REF!</definedName>
    <definedName name="Art421èreMissions">#REF!</definedName>
    <definedName name="Art422èmeà4ème">#REF!</definedName>
    <definedName name="Art422Sd4Sd">#REF!</definedName>
    <definedName name="Art425èmeàFin">#REF!</definedName>
    <definedName name="Art42àFIN">#REF!</definedName>
    <definedName name="Art42CabMaec">#REF!</definedName>
    <definedName name="Art42CabMMC">#REF!</definedName>
    <definedName name="Art42DéplTAULOU">#REF!</definedName>
    <definedName name="Art42MaecRedevance">#REF!</definedName>
    <definedName name="Art42Missions">#REF!</definedName>
    <definedName name="Artexec103AE">'[34]INDIA 2010 - 02022011 - AE'!$D$135:$D$292</definedName>
    <definedName name="Artexec103AE_11">'[35]INDIA 2010 - 02022011 - AE'!$D$135:$D$292</definedName>
    <definedName name="Artexec103CP">'[34]INDIA 2010 - 02022011 - CP'!$D$135:$D$292</definedName>
    <definedName name="Artexec103CP_11">'[35]INDIA 2010 - 02022011 - CP'!$D$135:$D$292</definedName>
    <definedName name="Arural">#REF!</definedName>
    <definedName name="Asécurité">#REF!</definedName>
    <definedName name="aster">#REF!</definedName>
    <definedName name="Asup">#REF!</definedName>
    <definedName name="ATechnEetpt_5">NA()</definedName>
    <definedName name="ATechnEetpt_6">NA()</definedName>
    <definedName name="Atechno">#REF!</definedName>
    <definedName name="ATechnSetpt_5">NA()</definedName>
    <definedName name="ATechnSetpt_6">NA()</definedName>
    <definedName name="auto_Machin">[36]TOTAL!A$129:C$129,[36]TOTAL!A$139:C$139</definedName>
    <definedName name="AUTRES">#REF!</definedName>
    <definedName name="autres_dépense_du_réseau" localSheetId="3">[0]!Edition2èmeà3èmeb42</definedName>
    <definedName name="autres_dépense_du_réseau" localSheetId="6">[0]!Edition2èmeà3èmeb42</definedName>
    <definedName name="autres_dépense_du_réseau">[0]!Edition2èmeà3èmeb42</definedName>
    <definedName name="autres_dépense_du_réseau_1">#NAME?</definedName>
    <definedName name="autres_dépense_du_réseau_2">#NAME?</definedName>
    <definedName name="autres_dépense_du_réseau_3">#NAME?</definedName>
    <definedName name="autres_dépense_du_réseau_4">#NAME?</definedName>
    <definedName name="autres_dépense_du_réseau_5">#NAME?</definedName>
    <definedName name="autres_dépense_du_réseau_6">#NAME?</definedName>
    <definedName name="autres_dépense_du_réseau_7">#NAME?</definedName>
    <definedName name="autres_depenses" localSheetId="3">#REF!</definedName>
    <definedName name="autres_depenses" localSheetId="6">#REF!</definedName>
    <definedName name="autres_depenses">#REF!</definedName>
    <definedName name="autres_dépenses" localSheetId="3">#REF!</definedName>
    <definedName name="autres_dépenses" localSheetId="6">#REF!</definedName>
    <definedName name="autres_dépenses">#REF!</definedName>
    <definedName name="autres_dépenses_du_réseau" localSheetId="3">[0]!Edition2èmeà3èmeb42</definedName>
    <definedName name="autres_dépenses_du_réseau" localSheetId="6">[0]!Edition2èmeà3èmeb42</definedName>
    <definedName name="autres_dépenses_du_réseau">[0]!Edition2èmeà3èmeb42</definedName>
    <definedName name="autres_dépenses41" localSheetId="3">#REF!</definedName>
    <definedName name="autres_dépenses41" localSheetId="6">#REF!</definedName>
    <definedName name="autres_dépenses41">#REF!</definedName>
    <definedName name="autres_primes_cadre" localSheetId="3">#REF!</definedName>
    <definedName name="autres_primes_cadre" localSheetId="6">#REF!</definedName>
    <definedName name="autres_primes_cadre">#REF!</definedName>
    <definedName name="autresprimes_A">#REF!</definedName>
    <definedName name="autresprimesB">#REF!</definedName>
    <definedName name="autresprimesC">#REF!</definedName>
    <definedName name="Avégétaux">#REF!</definedName>
    <definedName name="Avéto">#REF!</definedName>
    <definedName name="b">#REF!</definedName>
    <definedName name="b2a_5eme">#REF!</definedName>
    <definedName name="b2e_budget">#REF!</definedName>
    <definedName name="b6_7eme">#REF!</definedName>
    <definedName name="BAE">#REF!</definedName>
    <definedName name="bae_fd">#REF!</definedName>
    <definedName name="BAPSA_apl1_exist">#REF!</definedName>
    <definedName name="BAPSA_apl2">#REF!</definedName>
    <definedName name="BASE">"$#REF !.$A$3:$B$385"</definedName>
    <definedName name="_xlnm.Database">#REF!</definedName>
    <definedName name="BASE_LFI">#REF!</definedName>
    <definedName name="Base_MPASA_cat">'[37]MPASA avec Cat'!$A$1:$U$178</definedName>
    <definedName name="Base_taux">#REF!</definedName>
    <definedName name="BASE1">"$#REF !.$A$3:$BS$300"</definedName>
    <definedName name="BASE1_2">"$#REF !.$A$3:$BS$300"</definedName>
    <definedName name="BaseMIN07">#REF!</definedName>
    <definedName name="BaseMN">#REF!</definedName>
    <definedName name="BaseMNComp">#REF!</definedName>
    <definedName name="BaseP150CP">#REF!</definedName>
    <definedName name="BCAdminEetpt_5">NA()</definedName>
    <definedName name="BCAdminEetpt_6">NA()</definedName>
    <definedName name="BCAdminSetpt_5">NA()</definedName>
    <definedName name="BCAdminSetpt_6">NA()</definedName>
    <definedName name="BCTechnEetpt_5">NA()</definedName>
    <definedName name="BCTechnEetpt_6">NA()</definedName>
    <definedName name="BCTechnSetpt_5">NA()</definedName>
    <definedName name="BCTechnSetpt_6">NA()</definedName>
    <definedName name="BD_complete">#REF!</definedName>
    <definedName name="BD_initiale">'[38]BD LFI 2007'!$A$2:$AL$225</definedName>
    <definedName name="BD_PLF2007">[39]PLF2007!$B$33:$AQ$318</definedName>
    <definedName name="BG">#REF!</definedName>
    <definedName name="BG_Missions_Programmes">#REF!</definedName>
    <definedName name="BG_Titres_Catégories">#REF!</definedName>
    <definedName name="BIDEX">#REF!</definedName>
    <definedName name="bla">'[40]4- Base titre 2 pour 2010'!#REF!</definedName>
    <definedName name="blabla">'[40]4- Base titre 2 pour 2010'!#REF!</definedName>
    <definedName name="BLEU416">#REF!</definedName>
    <definedName name="BOPgénéral">#REF!</definedName>
    <definedName name="bremu2002">'[33]base titre 2 pour 2009'!#REF!</definedName>
    <definedName name="BrutRetD">[41]Liste!$C$8:$C$9</definedName>
    <definedName name="BUD">#REF!</definedName>
    <definedName name="budg_étranger41">#REF!</definedName>
    <definedName name="BudGesPFraisDép">#REF!</definedName>
    <definedName name="BUDGET">[42]Feuil2!$A$1:$F$31</definedName>
    <definedName name="Budget_1">#REF!</definedName>
    <definedName name="budget_déconcentré">#REF!</definedName>
    <definedName name="budget_Etat">#REF!</definedName>
    <definedName name="budget_étranger">#REF!</definedName>
    <definedName name="BUDGET1B">#REF!</definedName>
    <definedName name="BudgetPage1">#REF!</definedName>
    <definedName name="BudgetPage2">#REF!</definedName>
    <definedName name="BudgetPage3">#REF!</definedName>
    <definedName name="BudgetPage4">#REF!</definedName>
    <definedName name="BudImpreEtranger">#REF!</definedName>
    <definedName name="bureau_2a">#REF!</definedName>
    <definedName name="bureau_cabinet">#REF!</definedName>
    <definedName name="BUREAU1C">#REF!</definedName>
    <definedName name="bureau2a_41">#REF!</definedName>
    <definedName name="BUREAU2A504">#REF!</definedName>
    <definedName name="BUREAU2A507">#REF!</definedName>
    <definedName name="BUREAU2B">#REF!</definedName>
    <definedName name="BUREAU2C">#REF!</definedName>
    <definedName name="BUREAU2D">#REF!</definedName>
    <definedName name="bureau2d_41">#REF!</definedName>
    <definedName name="bureau2d_formation">#REF!</definedName>
    <definedName name="bureau2e">#REF!</definedName>
    <definedName name="BUREAU2EME">#REF!</definedName>
    <definedName name="bureau3b">#REF!</definedName>
    <definedName name="bureau3b_41">#REF!</definedName>
    <definedName name="bureau4a">#REF!</definedName>
    <definedName name="bureau4b">#REF!</definedName>
    <definedName name="bureau4b_41">#REF!</definedName>
    <definedName name="bureau4b_art42">#REF!</definedName>
    <definedName name="BUREAU4C">#REF!</definedName>
    <definedName name="BUREAU4D">#REF!</definedName>
    <definedName name="BUREAU5A">#REF!</definedName>
    <definedName name="bureau5b">#REF!</definedName>
    <definedName name="bureau5c">#REF!</definedName>
    <definedName name="BUREAU5D">#REF!</definedName>
    <definedName name="BUREAU6A">#REF!</definedName>
    <definedName name="BUREAU6B">#REF!</definedName>
    <definedName name="bureau6c">#REF!</definedName>
    <definedName name="bureau6d">#REF!</definedName>
    <definedName name="bureau7b">#REF!</definedName>
    <definedName name="bureau7b_41">#REF!</definedName>
    <definedName name="bureau7b_art42">#REF!</definedName>
    <definedName name="bureau7c_art42">#REF!</definedName>
    <definedName name="BUREAU7D">#REF!</definedName>
    <definedName name="cabinet">#REF!</definedName>
    <definedName name="CARTE_ACHAT">#REF!</definedName>
    <definedName name="CARTEACHAT">#REF!</definedName>
    <definedName name="cas_2010">'[43]Calcul des coûts cas annuel'!$AJ$2</definedName>
    <definedName name="cas_2011">'[43]Calcul des coûts cas annuel'!$AQ$2</definedName>
    <definedName name="Cat">[31]listes!$A$29:$A$30</definedName>
    <definedName name="CATDEP">[44]TABLES!$J$6:$K$16</definedName>
    <definedName name="CATEGORIE">#REF!</definedName>
    <definedName name="CCC">#REF!</definedName>
    <definedName name="CDAF">#REF!</definedName>
    <definedName name="chap_art">#REF!</definedName>
    <definedName name="Chap373012">#REF!</definedName>
    <definedName name="Chap373013">#REF!</definedName>
    <definedName name="chap373014">#REF!</definedName>
    <definedName name="charge_12_mois">#REF!</definedName>
    <definedName name="charge_3_mois">#REF!</definedName>
    <definedName name="charge_6_mois">#REF!</definedName>
    <definedName name="charge_9_mois">#REF!</definedName>
    <definedName name="Chfdc">#REF!</definedName>
    <definedName name="ChiffresgrapheBDG">#REF!</definedName>
    <definedName name="ChiffresgrapheCCR">#REF!</definedName>
    <definedName name="CIBLE">#REF!</definedName>
    <definedName name="circulaire">#REF!</definedName>
    <definedName name="classement">#REF!</definedName>
    <definedName name="classementODAC">#REF!</definedName>
    <definedName name="CLE1_10">[45]CLE!$B$2</definedName>
    <definedName name="CLE1_40">[45]CLE!$B$5</definedName>
    <definedName name="CLE1_70">[45]CLE!$B$8</definedName>
    <definedName name="CLE1_80">[45]CLE!$B$9</definedName>
    <definedName name="CLE1_90">[45]CLE!$B$10</definedName>
    <definedName name="CLE2_10">[45]CLE!$C$2</definedName>
    <definedName name="CLE2_40">[45]CLE!$C$5</definedName>
    <definedName name="CLE2_70">[45]CLE!$C$8</definedName>
    <definedName name="CLE2_80">[45]CLE!$C$9</definedName>
    <definedName name="CLE2_90">[45]CLE!$C$10</definedName>
    <definedName name="CLE3_10">[45]CLE!$D$2</definedName>
    <definedName name="CLE3_70">[45]CLE!$D$8</definedName>
    <definedName name="CLE3_90">[45]CLE!$D$10</definedName>
    <definedName name="CLE4_70">[45]CLE!$E$8</definedName>
    <definedName name="CLE5_70">[45]CLE!$F$8</definedName>
    <definedName name="CNAF___Part_des_majo_escomptée">#REF!</definedName>
    <definedName name="CNAF___Part_légale_des_majo">#REF!</definedName>
    <definedName name="CNAF___reversement___CSG">#REF!</definedName>
    <definedName name="code">[46]nomart!$A$2:$A$69</definedName>
    <definedName name="Code_FdC">#REF!</definedName>
    <definedName name="Code_RPROG">#REF!</definedName>
    <definedName name="Codearticle">#REF!</definedName>
    <definedName name="Codearticle_6">NA()</definedName>
    <definedName name="Codearticle_9">#REF!</definedName>
    <definedName name="Codechorus">#REF!</definedName>
    <definedName name="CodeProg">#REF!</definedName>
    <definedName name="coef1">'[47]NB et NC Calcul AE'!$D$1</definedName>
    <definedName name="COGITO">#REF!</definedName>
    <definedName name="Commun2">#REF!</definedName>
    <definedName name="Commun3">#REF!</definedName>
    <definedName name="Commun4">#REF!</definedName>
    <definedName name="compar">#REF!</definedName>
    <definedName name="CompetPage9">#REF!</definedName>
    <definedName name="CompletPage1">#REF!</definedName>
    <definedName name="CompletPage2">#REF!</definedName>
    <definedName name="CompletPage3">#REF!</definedName>
    <definedName name="CompletPage4">#REF!</definedName>
    <definedName name="CompletPage5">#REF!</definedName>
    <definedName name="Completpage6">#REF!</definedName>
    <definedName name="CompletPage7">#REF!</definedName>
    <definedName name="CompletPage8">#REF!</definedName>
    <definedName name="composantes_des_agrégats">#REF!</definedName>
    <definedName name="CONCOURS">#N/A</definedName>
    <definedName name="Conso103AE">'[34]INDIA 2010 - 02022011 - AE'!$R$135:$R$292</definedName>
    <definedName name="Conso103AE_11">'[35]INDIA 2010 - 02022011 - AE'!$R$135:$R$292</definedName>
    <definedName name="Conso103CP">'[34]INDIA 2010 - 02022011 - CP'!$R$135:$R$292</definedName>
    <definedName name="Conso103CP_11">'[35]INDIA 2010 - 02022011 - CP'!$R$135:$R$292</definedName>
    <definedName name="Conso12déc">'[48]Projection conso actual au12-12'!$A$1:$T$164</definedName>
    <definedName name="Conso15nov">'[48]Projection conso actual au15-11'!$A$1:$T$164</definedName>
    <definedName name="ConsoAE">#REF!</definedName>
    <definedName name="ConsoCP">#REF!</definedName>
    <definedName name="constant">#REF!</definedName>
    <definedName name="CORPS">#REF!</definedName>
    <definedName name="Correctif_CNAF">#REF!</definedName>
    <definedName name="CORRECTIFCAB2015">#REF!</definedName>
    <definedName name="CORRECTIFcasA2012">#REF!</definedName>
    <definedName name="CORRECTIFCASA2013">#REF!</definedName>
    <definedName name="CORRECTIFCASA2014">#REF!</definedName>
    <definedName name="CORRECTIFCASA2015">#REF!</definedName>
    <definedName name="CORRECTIFCASA2016">#REF!</definedName>
    <definedName name="CORRECTIFcasB2012">#REF!</definedName>
    <definedName name="CORRECTIFCASB2013">#REF!</definedName>
    <definedName name="CORRECTIFCASB2014">#REF!</definedName>
    <definedName name="CORRECTIFCASB2015">#REF!</definedName>
    <definedName name="CORRECTIFCASB2016">#REF!</definedName>
    <definedName name="CORRECTIFcasC2012">#REF!</definedName>
    <definedName name="CORRECTIFCASC2013">#REF!</definedName>
    <definedName name="CORRECTIFCASC2014">#REF!</definedName>
    <definedName name="CORRECTIFCASC2015">#REF!</definedName>
    <definedName name="CORRECTIFCASC2016">#REF!</definedName>
    <definedName name="Corrélation">#REF!</definedName>
    <definedName name="Correp">#REF!</definedName>
    <definedName name="COTIS">#REF!</definedName>
    <definedName name="cotisnonremb">#REF!</definedName>
    <definedName name="cotpt">[13]paramètres!$E$25</definedName>
    <definedName name="coût_gain">#REF!</definedName>
    <definedName name="COVER">#REF!</definedName>
    <definedName name="CPER">#REF!</definedName>
    <definedName name="CPER_6">NA()</definedName>
    <definedName name="CPER_9">#REF!</definedName>
    <definedName name="CPinitial">#REF!</definedName>
    <definedName name="CRDB">#REF!</definedName>
    <definedName name="CREDIT">#REF!</definedName>
    <definedName name="cremu2002">'[33]base titre 2 pour 2009'!#REF!</definedName>
    <definedName name="_xlnm.Criteria">#REF!</definedName>
    <definedName name="Critères2">#REF!</definedName>
    <definedName name="CS">#REF!</definedName>
    <definedName name="CS_Missions_Programmes">#REF!</definedName>
    <definedName name="CS_Titres_catégories">#REF!</definedName>
    <definedName name="csa">[13]paramètres!$E$28</definedName>
    <definedName name="CSG___Evolution_assiette">#REF!</definedName>
    <definedName name="CSG_taux">#REF!</definedName>
    <definedName name="CUMm_1">#REF!</definedName>
    <definedName name="CUMOIS">#REF!</definedName>
    <definedName name="cvqsdfqsd">#REF!</definedName>
    <definedName name="D">#REF!</definedName>
    <definedName name="D1_">#N/A</definedName>
    <definedName name="D2_">#N/A</definedName>
    <definedName name="DA">#REF!</definedName>
    <definedName name="dag">#REF!</definedName>
    <definedName name="dann_oct">[49]donnees!#REF!</definedName>
    <definedName name="DATA">#REF!</definedName>
    <definedName name="DataChorus">#REF!</definedName>
    <definedName name="dataedit">#REF!</definedName>
    <definedName name="date">#REF!</definedName>
    <definedName name="date_budget">#REF!</definedName>
    <definedName name="date_Machin">[36]TOTAL!A$100:C$100,[36]TOTAL!A$211:C$211</definedName>
    <definedName name="Date_Rec">#REF!</definedName>
    <definedName name="Date_situation">[29]ACCUEIL!$C$3</definedName>
    <definedName name="Dates">#REF!</definedName>
    <definedName name="dav">#REF!</definedName>
    <definedName name="dbuhi">#REF!</definedName>
    <definedName name="dd">'[50]I - Données de base'!#REF!</definedName>
    <definedName name="Debut_act_peche">#REF!</definedName>
    <definedName name="Debut_act_peche_5">'[51]MAAP disponible 2010'!#REF!</definedName>
    <definedName name="Debut_act_peche_9">#REF!</definedName>
    <definedName name="Debut_act_peche_BOP">#REF!</definedName>
    <definedName name="DEBut_BAE">#REF!</definedName>
    <definedName name="Debut_BOP_14302M">#REF!</definedName>
    <definedName name="Debut_BOP_14302M_14">"$Liste_reprog_BOPmiroir.$#REF !$#REF !"</definedName>
    <definedName name="Debut_BOP_14302M_9">"$#REF !.$A$208"</definedName>
    <definedName name="Debut_BOP_14903M">#REF!</definedName>
    <definedName name="Debut_BOP_14903M_14">"$Liste_reprog_BOPmiroir.$#REF !$#REF !"</definedName>
    <definedName name="Debut_BOP_14903M_9">"$#REF !.$A$146"</definedName>
    <definedName name="Debut_BOP_15405M">#REF!</definedName>
    <definedName name="Debut_BOP_15405M_14">"$Liste_reprog_BOPmiroir.$#REF !$#REF !"</definedName>
    <definedName name="Debut_BOP_15405M_9">"$#REF !.$A$5"</definedName>
    <definedName name="Debut_BOP_15406M">#REF!</definedName>
    <definedName name="Debut_BOP_15406M_14">"$Liste_reprog_BOPmiroir.$#REF !$#REF !"</definedName>
    <definedName name="Debut_BOP_15406M_9">"$#REF !.$A$111"</definedName>
    <definedName name="Debut_BOP_20603M">#REF!</definedName>
    <definedName name="Debut_BOP_20603M_14">"$Liste_reprog_BOPmiroir.$#REF !$#REF !"</definedName>
    <definedName name="Debut_BOP_20603M_9">"$#REF !.$A$243"</definedName>
    <definedName name="Debut_BOP_20604M">#REF!</definedName>
    <definedName name="Debut_BOP_20604M_14">"$Liste_reprog_BOPmiroir.$#REF !$#REF !"</definedName>
    <definedName name="Debut_BOP_20604M_9">"$#REF !.$A$273"</definedName>
    <definedName name="Debut_BOP_20605M">#REF!</definedName>
    <definedName name="Debut_BOP_20605M_14">"$Liste_reprog_BOPmiroir.$#REF !$#REF !"</definedName>
    <definedName name="Debut_BOP_20605M_9">"$#REF !.$A$381"</definedName>
    <definedName name="Debut_BOP_21504M">#REF!</definedName>
    <definedName name="Debut_BOP_21504M_14">"$Liste_reprog_BOPmiroir.$#REF !$#REF !"</definedName>
    <definedName name="Debut_BOP_21504M_9">"$#REF !.$A$181"</definedName>
    <definedName name="Debut_CPER">'[52]227'!#REF!</definedName>
    <definedName name="Debut_fonctionnement">'[52]227'!#REF!</definedName>
    <definedName name="Debut_informatique">'[52]227'!#REF!</definedName>
    <definedName name="Debut_missionDAR">'[52]227'!#REF!</definedName>
    <definedName name="Debut_missionDAR_5">'[51]MAAP disponible 2010'!#REF!</definedName>
    <definedName name="Debut_offices">'[52]227'!#REF!</definedName>
    <definedName name="Debut_PB">'[52]227'!#REF!</definedName>
    <definedName name="Debut_prog_142">#REF!</definedName>
    <definedName name="Debut_prog_142_2">'[52]227'!#REF!</definedName>
    <definedName name="Debut_prog_142_5">'[51]MAAP disponible 2010'!#REF!</definedName>
    <definedName name="Debut_prog_142_9">#REF!</definedName>
    <definedName name="Debut_prog_142_BOP">#REF!</definedName>
    <definedName name="Debut_prog_142_BOPO">#REF!</definedName>
    <definedName name="Debut_prog_143">#REF!</definedName>
    <definedName name="Debut_prog_143_2">'[52]227'!#REF!</definedName>
    <definedName name="Debut_prog_143_5">'[51]MAAP disponible 2010'!#REF!</definedName>
    <definedName name="Debut_prog_143_9">#REF!</definedName>
    <definedName name="Debut_prog_143_BOP">#REF!</definedName>
    <definedName name="Debut_prog_143_BOPO">#REF!</definedName>
    <definedName name="Debut_prog_149">#REF!</definedName>
    <definedName name="Debut_prog_149_2">'[52]227'!#REF!</definedName>
    <definedName name="Debut_prog_149_5">'[51]MAAP disponible 2010'!#REF!</definedName>
    <definedName name="Debut_prog_149_9">#REF!</definedName>
    <definedName name="Debut_prog_149_BOP">#REF!</definedName>
    <definedName name="Debut_prog_154">#REF!</definedName>
    <definedName name="Debut_prog_154_2">'[52]227'!#REF!</definedName>
    <definedName name="Debut_prog_154_5">'[51]MAAP disponible 2010'!#REF!</definedName>
    <definedName name="Debut_prog_154_9">#REF!</definedName>
    <definedName name="Debut_prog_154_BOP">#REF!</definedName>
    <definedName name="Debut_prog_206">#REF!</definedName>
    <definedName name="Debut_prog_206_2">'[52]227'!#REF!</definedName>
    <definedName name="Debut_prog_206_5">'[51]MAAP disponible 2010'!#REF!</definedName>
    <definedName name="Debut_prog_206_9">#REF!</definedName>
    <definedName name="Debut_prog_206_BOP">#REF!</definedName>
    <definedName name="Debut_prog_215">#REF!</definedName>
    <definedName name="Debut_prog_215_2">'[52]227'!#REF!</definedName>
    <definedName name="Debut_prog_215_5">'[51]MAAP disponible 2010'!#REF!</definedName>
    <definedName name="Debut_prog_215_9">#REF!</definedName>
    <definedName name="Debut_prog_215_BOP">#REF!</definedName>
    <definedName name="Debut_prog_227">#REF!</definedName>
    <definedName name="Debut_prog_227_2">'[52]227'!#REF!</definedName>
    <definedName name="Debut_prog_227_5">'[51]MAAP disponible 2010'!#REF!</definedName>
    <definedName name="Debut_prog_227_9">#REF!</definedName>
    <definedName name="Debut_prog_227_BOP">#REF!</definedName>
    <definedName name="Debut_prog_775">#REF!</definedName>
    <definedName name="Debut_prog_775_9">#REF!</definedName>
    <definedName name="Debut_prog_775_BOP">#REF!</definedName>
    <definedName name="Debut_tableau">#REF!</definedName>
    <definedName name="Debut_tableau_5">'[51]MAAP disponible 2010'!#REF!</definedName>
    <definedName name="Debut_tableau_9">#REF!</definedName>
    <definedName name="Debut_tableau_BOP">#REF!</definedName>
    <definedName name="decap2">#REF!</definedName>
    <definedName name="DEG">#REF!</definedName>
    <definedName name="Delta_AE">#REF!</definedName>
    <definedName name="Delta_AE_9">"$'1_1 PBI_MAJ_SSaction'.$#REF !$#REF !"</definedName>
    <definedName name="Delta_CP">#REF!</definedName>
    <definedName name="Delta_CP_9">"$'1_1 PBI_MAJ_SSaction'.$#REF !$#REF !"</definedName>
    <definedName name="demo_taux">[53]Cadrage!$L$13:$O$32</definedName>
    <definedName name="DEP">#REF!</definedName>
    <definedName name="departement">#REF!</definedName>
    <definedName name="depcap">#REF!</definedName>
    <definedName name="dépenses_réseau">#REF!</definedName>
    <definedName name="DEPLACT">#REF!</definedName>
    <definedName name="DEPRESEAU">#REF!</definedName>
    <definedName name="DET">#N/A</definedName>
    <definedName name="détacher_ligne_nationale">#REF!</definedName>
    <definedName name="Détail">#REF!</definedName>
    <definedName name="DétailAEetCP">#REF!</definedName>
    <definedName name="DétailArt41">#REF!</definedName>
    <definedName name="DétailArt42">#REF!</definedName>
    <definedName name="Dette">#REF!</definedName>
    <definedName name="df">#REF!</definedName>
    <definedName name="DFT">#REF!</definedName>
    <definedName name="DG">#REF!</definedName>
    <definedName name="DGdu06marsRégul">#REF!</definedName>
    <definedName name="DGI">#REF!</definedName>
    <definedName name="DGsimplifié0503">#REF!</definedName>
    <definedName name="DIRECTION">#REF!</definedName>
    <definedName name="Dispos">#REF!,#REF!,#REF!,#REF!,#REF!,#REF!,#REF!,#REF!,#REF!,#REF!,#REF!,#REF!,#REF!,#REF!,#REF!,#REF!,#REF!,#REF!,#REF!,#REF!,#REF!</definedName>
    <definedName name="Dispositifs">#REF!,#REF!,#REF!,#REF!,#REF!,#REF!,#REF!,#REF!,#REF!,#REF!,#REF!,#REF!,#REF!,#REF!,#REF!,#REF!,#REF!,#REF!,#REF!,#REF!,#REF!</definedName>
    <definedName name="DIV">#REF!</definedName>
    <definedName name="divers">#REF!</definedName>
    <definedName name="DIVERS628">#REF!</definedName>
    <definedName name="DM_1">#REF!</definedName>
    <definedName name="DM_2">#REF!</definedName>
    <definedName name="DOMANIAL">#REF!</definedName>
    <definedName name="Dotation2004">#REF!</definedName>
    <definedName name="Dotation3750">#REF!</definedName>
    <definedName name="DotationAE">#REF!</definedName>
    <definedName name="DPG9AutorisationEngagement">#REF!</definedName>
    <definedName name="DPG9CréditsPaiement">#REF!</definedName>
    <definedName name="DPGenAE">'[54]DPG 9 LIGNE DE GESTION'!$A$10:$X$139</definedName>
    <definedName name="dremu2002">'[33]base titre 2 pour 2009'!#REF!</definedName>
    <definedName name="DT">#REF!</definedName>
    <definedName name="durée">"$#REF !.$C$4"</definedName>
    <definedName name="DV">#REF!</definedName>
    <definedName name="E1_">#N/A</definedName>
    <definedName name="E10_">#N/A</definedName>
    <definedName name="E11_">#N/A</definedName>
    <definedName name="E12_">#N/A</definedName>
    <definedName name="E13_">#N/A</definedName>
    <definedName name="E14_">#N/A</definedName>
    <definedName name="E15_">#N/A</definedName>
    <definedName name="E16_">#N/A</definedName>
    <definedName name="E17_">#N/A</definedName>
    <definedName name="E18_">#N/A</definedName>
    <definedName name="E19_">#N/A</definedName>
    <definedName name="E2_">#N/A</definedName>
    <definedName name="E20_">#N/A</definedName>
    <definedName name="E21_">#N/A</definedName>
    <definedName name="E3_">#N/A</definedName>
    <definedName name="E4_">#N/A</definedName>
    <definedName name="E5_">#N/A</definedName>
    <definedName name="E6_">#N/A</definedName>
    <definedName name="E7_">#N/A</definedName>
    <definedName name="E8_">#N/A</definedName>
    <definedName name="E9_">#N/A</definedName>
    <definedName name="Ech_DGCP">#REF!</definedName>
    <definedName name="ECIS">#REF!</definedName>
    <definedName name="ECTVA">#REF!</definedName>
    <definedName name="eddepcap2">#REF!</definedName>
    <definedName name="EDIT_NB">#REF!</definedName>
    <definedName name="EDIT_TAB1">#REF!</definedName>
    <definedName name="EDITI">#REF!</definedName>
    <definedName name="EDITII">#REF!</definedName>
    <definedName name="EDITION">#REF!</definedName>
    <definedName name="Edition1b_4emesd">#REF!</definedName>
    <definedName name="Editionart42_1">#REF!</definedName>
    <definedName name="editionart42_2">#REF!</definedName>
    <definedName name="EDITIONART42_3">#REF!</definedName>
    <definedName name="Editionart42_4">#REF!</definedName>
    <definedName name="Editionart42_5">#REF!</definedName>
    <definedName name="EditionBDàDIT">#REF!</definedName>
    <definedName name="EditionFin1Bà3B">#REF!</definedName>
    <definedName name="EditionFinTableau">#REF!</definedName>
    <definedName name="Editionimmoà2sd">'[55]art 42 au 01 OCT'!$A$173:$AO$236</definedName>
    <definedName name="EditionImmoàSécurité">#REF!</definedName>
    <definedName name="EDITMF">#REF!</definedName>
    <definedName name="EDITTB">#REF!</definedName>
    <definedName name="ee">[56]Liste!$A$1:$A$6</definedName>
    <definedName name="effbud1">#REF!</definedName>
    <definedName name="EffBud3730">#REF!</definedName>
    <definedName name="effec2004">'[57]31-90 '!$K$2</definedName>
    <definedName name="Effectifs_Majo">#REF!</definedName>
    <definedName name="effrec">#REF!</definedName>
    <definedName name="effrec1">#REF!</definedName>
    <definedName name="elast">#REF!</definedName>
    <definedName name="engi">#REF!</definedName>
    <definedName name="ENR">#REF!</definedName>
    <definedName name="Enregistrement20">#REF!</definedName>
    <definedName name="Enregistrement3">#REF!</definedName>
    <definedName name="EnseignantEetpt_5">NA()</definedName>
    <definedName name="EnseignantEetpt_6">NA()</definedName>
    <definedName name="EnseignantSetpt_5">NA()</definedName>
    <definedName name="EnseignantSetpt_6">NA()</definedName>
    <definedName name="entete_recette">#REF!</definedName>
    <definedName name="Enveloppe">#REF!</definedName>
    <definedName name="EQ">#REF!</definedName>
    <definedName name="EquivOrdo">[58]Tbordo!$N$2:$AD$39</definedName>
    <definedName name="err">'[3]I - Données de base'!#REF!</definedName>
    <definedName name="ETAPE10">#REF!</definedName>
    <definedName name="ETAPE111121">#REF!</definedName>
    <definedName name="ETATACANC">[59]PREVISIONS!#REF!</definedName>
    <definedName name="ETATAPL1">[60]PASSAGE!$B$45:$IV$45</definedName>
    <definedName name="ETATAPL2">[60]PASSAGE!$B$46:$IV$46</definedName>
    <definedName name="ETP_ADM">#REF!</definedName>
    <definedName name="ETP_AGR">#REF!</definedName>
    <definedName name="ETP_FPE">#REF!</definedName>
    <definedName name="ETPE_JANV">#REF!</definedName>
    <definedName name="ETPT">#REF!</definedName>
    <definedName name="etrsut">#REF!</definedName>
    <definedName name="euro">#REF!</definedName>
    <definedName name="euros">#REF!</definedName>
    <definedName name="EvolBudget2002à2003">'[48]Evolution budget 2002-03-04-05'!$A$1:$Y$80</definedName>
    <definedName name="Evolpage1">'[48]Projection conso 2005 au 10-oct'!$A$2:$S$156</definedName>
    <definedName name="Evolpage2">'[48]Projection conso 2005 au 10-oct'!$A$269:$S$349</definedName>
    <definedName name="Evolution_des_salaires_sur_20_ans__réel">#REF!</definedName>
    <definedName name="Evolution_effectif_MV">#REF!</definedName>
    <definedName name="Evolution_SMIC_moy._ann.">#REF!</definedName>
    <definedName name="Evolution_SMICau_1er_juillet">#REF!</definedName>
    <definedName name="excel">[57]effbud!$A$64:$H$117</definedName>
    <definedName name="Excel_BuiltIn__FilterDatabase">#REF!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15">#REF!</definedName>
    <definedName name="Excel_BuiltIn__FilterDatabase_15_1">#REF!</definedName>
    <definedName name="Excel_BuiltIn__FilterDatabase_2">#REF!</definedName>
    <definedName name="Excel_BuiltIn__FilterDatabase_2_3">#REF!</definedName>
    <definedName name="Excel_BuiltIn__FilterDatabase_3">#REF!</definedName>
    <definedName name="Excel_BuiltIn__FilterDatabase_3_5">#REF!</definedName>
    <definedName name="Excel_BuiltIn__FilterDatabase_4">#REF!</definedName>
    <definedName name="Excel_BuiltIn__FilterDatabase_4_5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_FilterDatabase_9_1">#REF!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1_1">#REF!</definedName>
    <definedName name="Excel_BuiltIn_Print_Area_1_1_1">"$#REF !.$A$1:$R$53"</definedName>
    <definedName name="Excel_BuiltIn_Print_Area_1_1_1_1">"$#REF !.$#REF !$#REF !:$#REF !$#REF !"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3">#REF!</definedName>
    <definedName name="Excel_BuiltIn_Print_Area_1_1_1_1_3">#REF!</definedName>
    <definedName name="Excel_BuiltIn_Print_Area_1_1_2">#REF!</definedName>
    <definedName name="Excel_BuiltIn_Print_Area_1_1_2_3">#REF!</definedName>
    <definedName name="Excel_BuiltIn_Print_Area_10">#REF!</definedName>
    <definedName name="Excel_BuiltIn_Print_Area_11">"$#REF !.$A$1:$IV$65390"</definedName>
    <definedName name="Excel_BuiltIn_Print_Area_11_1_1">"$#REF !.$A$5:$G$50"</definedName>
    <definedName name="Excel_BuiltIn_Print_Area_11_1_1_1">"$#REF !.$A$5:$E$50"</definedName>
    <definedName name="Excel_BuiltIn_Print_Area_11_1_1_1_2">"$#REF !.$A$5:$E$50"</definedName>
    <definedName name="Excel_BuiltIn_Print_Area_11_1_1_2">"$#REF !.$A$5:$G$50"</definedName>
    <definedName name="Excel_BuiltIn_Print_Area_12">#REF!</definedName>
    <definedName name="Excel_BuiltIn_Print_Area_2">#REF!</definedName>
    <definedName name="Excel_BuiltIn_Print_Area_2_1">#REF!</definedName>
    <definedName name="Excel_BuiltIn_Print_Area_2_1_1">"$#REF !.$A$1:$M$1"</definedName>
    <definedName name="Excel_BuiltIn_Print_Area_2_1_1_1">"$#REF !.$A$3:$H$33"</definedName>
    <definedName name="Excel_BuiltIn_Print_Area_2_1_1_1_1">"$#REF !.$A$3:$G$45"</definedName>
    <definedName name="Excel_BuiltIn_Print_Area_2_1_1_1_1_1">"$#REF !.$A$3:$V$46"</definedName>
    <definedName name="Excel_BuiltIn_Print_Area_2_1_1_2">"$#REF !.$A$3:$G$45"</definedName>
    <definedName name="Excel_BuiltIn_Print_Area_2_1_1_2_1">"$#REF !.$A$3:$V$46"</definedName>
    <definedName name="Excel_BuiltIn_Print_Area_2_1_1_3">"$#REF !.$#REF !$#REF !:$#REF !$#REF !"</definedName>
    <definedName name="Excel_BuiltIn_Print_Area_2_1_2">"$#REF !.$A$3:$H$33"</definedName>
    <definedName name="Excel_BuiltIn_Print_Area_2_1_3_1">#REF!</definedName>
    <definedName name="Excel_BuiltIn_Print_Area_2_3">#REF!</definedName>
    <definedName name="Excel_BuiltIn_Print_Area_3">#REF!</definedName>
    <definedName name="Excel_BuiltIn_Print_Area_3_1">#REF!</definedName>
    <definedName name="Excel_BuiltIn_Print_Area_3_1_1">"$#REF !.$A$3:$H$33"</definedName>
    <definedName name="Excel_BuiltIn_Print_Area_3_1_1_1">"$#REF !.$A$3:$G$45"</definedName>
    <definedName name="Excel_BuiltIn_Print_Area_3_1_1_1_1">"$#REF !.$A$3:$T$44"</definedName>
    <definedName name="Excel_BuiltIn_Print_Area_3_1_1_2">"$#REF !.$A$3:$G$45"</definedName>
    <definedName name="Excel_BuiltIn_Print_Area_3_1_1_2_1">"$#REF !.$A$3:$T$44"</definedName>
    <definedName name="Excel_BuiltIn_Print_Area_3_1_2">"$#REF !.$A$3:$L$23"</definedName>
    <definedName name="Excel_BuiltIn_Print_Area_3_1_2_1">"$#REF !.$A$3:$H$33"</definedName>
    <definedName name="Excel_BuiltIn_Print_Area_3_3">#REF!</definedName>
    <definedName name="Excel_BuiltIn_Print_Area_4">#REF!</definedName>
    <definedName name="Excel_BuiltIn_Print_Area_4_1">#REF!</definedName>
    <definedName name="Excel_BuiltIn_Print_Area_4_1_1">"$#REF !.$A$3:$G$45"</definedName>
    <definedName name="Excel_BuiltIn_Print_Area_4_1_1_1">"$#REF !.$A$3:$Q$44"</definedName>
    <definedName name="Excel_BuiltIn_Print_Area_4_1_1_2">"$#REF !.$A$3:$G$45"</definedName>
    <definedName name="Excel_BuiltIn_Print_Area_4_1_1_2_1">"$#REF !.$A$3:$Q$44"</definedName>
    <definedName name="Excel_BuiltIn_Print_Area_4_1_2">"$#REF !.$A$3:$H$33"</definedName>
    <definedName name="Excel_BuiltIn_Print_Area_4_2">"$#REF !.$A$3:$L$23"</definedName>
    <definedName name="Excel_BuiltIn_Print_Area_4_3">#REF!</definedName>
    <definedName name="Excel_BuiltIn_Print_Area_5">#REF!</definedName>
    <definedName name="Excel_BuiltIn_Print_Area_5_1">"$#REF !.$A$3:$L$23"</definedName>
    <definedName name="Excel_BuiltIn_Print_Area_5_1_1">"$#REF !.$A$3:$H$33"</definedName>
    <definedName name="Excel_BuiltIn_Print_Area_5_1_1_1">"$#REF !.$A$3:$G$45"</definedName>
    <definedName name="Excel_BuiltIn_Print_Area_5_1_1_1_1">"$#REF !.$A$3:$Q$43"</definedName>
    <definedName name="Excel_BuiltIn_Print_Area_5_1_1_2">"$#REF !.$A$3:$G$45"</definedName>
    <definedName name="Excel_BuiltIn_Print_Area_5_1_1_2_1">"$#REF !.$A$3:$Q$43"</definedName>
    <definedName name="Excel_BuiltIn_Print_Area_5_1_2">"$#REF !.$A$3:$H$33"</definedName>
    <definedName name="Excel_BuiltIn_Print_Area_5_1_5">#REF!</definedName>
    <definedName name="Excel_BuiltIn_Print_Area_5_2">"$#REF !.$A$3:$L$23"</definedName>
    <definedName name="Excel_BuiltIn_Print_Area_6">#REF!</definedName>
    <definedName name="Excel_BuiltIn_Print_Area_7">#REF!</definedName>
    <definedName name="Excel_BuiltIn_Print_Area_8">#REF!</definedName>
    <definedName name="Excel_BuiltIn_Print_Area_8_1">"$#REF !.$A$3:$I$65"</definedName>
    <definedName name="Excel_BuiltIn_Print_Area_8_1_1">"$#REF !.$A$5:$G$80"</definedName>
    <definedName name="Excel_BuiltIn_Print_Area_8_1_1_2">"$#REF !.$A$5:$G$80"</definedName>
    <definedName name="Excel_BuiltIn_Print_Area_8_1_2">"$#REF !.$A$3:$I$65"</definedName>
    <definedName name="Excel_BuiltIn_Print_Area_9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2">#REF!</definedName>
    <definedName name="Excel_BuiltIn_Print_Titles_2_1">#REF!</definedName>
    <definedName name="Excel_BuiltIn_Print_Titles_2_1_1">"$#REF !.$A$1:$AMJ$1"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cel_OP">"$#REF !.$H$3:$X$348"</definedName>
    <definedName name="exe">"$#REF !.$A$1:$M$25"</definedName>
    <definedName name="exec_18nov">#REF!</definedName>
    <definedName name="EXECBRE">#REF!</definedName>
    <definedName name="EXECDIFF">#REF!</definedName>
    <definedName name="EXECPROG">#REF!</definedName>
    <definedName name="EXECUTION">#REF!</definedName>
    <definedName name="EXECUTION_1">#REF!</definedName>
    <definedName name="EXECUTION_10">#REF!</definedName>
    <definedName name="EXECUTION_11">#REF!</definedName>
    <definedName name="EXECUTION_2">#REF!</definedName>
    <definedName name="EXECUTION_3">#REF!</definedName>
    <definedName name="EXECUTION_4">#REF!</definedName>
    <definedName name="EXECUTION_5">#REF!</definedName>
    <definedName name="EXECUTION_5_1">#REF!</definedName>
    <definedName name="EXECUTION_6">#REF!</definedName>
    <definedName name="EXECUTION_7">#REF!</definedName>
    <definedName name="EXECUTION_8">#REF!</definedName>
    <definedName name="EXECUTION_9">#REF!</definedName>
    <definedName name="execution_db">#REF!</definedName>
    <definedName name="execution_juillet">#REF!</definedName>
    <definedName name="Execution_juillet_2008">#REF!</definedName>
    <definedName name="EXECUTION1">#REF!</definedName>
    <definedName name="exercice">[61]Paramètres!$B$3</definedName>
    <definedName name="exercice_1">#REF!</definedName>
    <definedName name="Exercice2008">'[62]Tabl synth. conso. + graph.'!#REF!</definedName>
    <definedName name="explication" localSheetId="3">[0]!Edition2èmeà3èmeb42</definedName>
    <definedName name="explication" localSheetId="6">[0]!Edition2èmeà3èmeb42</definedName>
    <definedName name="explication">[0]!Edition2èmeà3èmeb42</definedName>
    <definedName name="explication_1" localSheetId="3">Edition2èmeà3èmeb42</definedName>
    <definedName name="explication_1" localSheetId="6">Edition2èmeà3èmeb42</definedName>
    <definedName name="explication_1">Edition2èmeà3èmeb42</definedName>
    <definedName name="explication_2" localSheetId="3">Edition2èmeà3èmeb42</definedName>
    <definedName name="explication_2" localSheetId="6">Edition2èmeà3èmeb42</definedName>
    <definedName name="explication_2">Edition2èmeà3èmeb42</definedName>
    <definedName name="explication_3" localSheetId="3">Edition2èmeà3èmeb42</definedName>
    <definedName name="explication_3" localSheetId="6">Edition2èmeà3èmeb42</definedName>
    <definedName name="explication_3">Edition2èmeà3èmeb42</definedName>
    <definedName name="explication_4" localSheetId="3">Edition2èmeà3èmeb42</definedName>
    <definedName name="explication_4" localSheetId="6">Edition2èmeà3èmeb42</definedName>
    <definedName name="explication_4">Edition2èmeà3èmeb42</definedName>
    <definedName name="explication_5" localSheetId="3">Edition2èmeà3èmeb42</definedName>
    <definedName name="explication_5" localSheetId="6">Edition2èmeà3èmeb42</definedName>
    <definedName name="explication_5">Edition2èmeà3èmeb42</definedName>
    <definedName name="explication_6" localSheetId="3">Edition2èmeà3èmeb42</definedName>
    <definedName name="explication_6" localSheetId="6">Edition2èmeà3èmeb42</definedName>
    <definedName name="explication_6">Edition2èmeà3èmeb42</definedName>
    <definedName name="explication_7" localSheetId="3">Edition2èmeà3èmeb42</definedName>
    <definedName name="explication_7" localSheetId="6">Edition2èmeà3èmeb42</definedName>
    <definedName name="explication_7">Edition2èmeà3èmeb42</definedName>
    <definedName name="extrac" localSheetId="3">#REF!</definedName>
    <definedName name="extrac" localSheetId="6">#REF!</definedName>
    <definedName name="extrac">#REF!</definedName>
    <definedName name="Extraction_2BPSS_PAP_CAS_pensions" localSheetId="3">#REF!</definedName>
    <definedName name="Extraction_2BPSS_PAP_CAS_pensions" localSheetId="6">#REF!</definedName>
    <definedName name="Extraction_2BPSS_PAP_CAS_pensions">#REF!</definedName>
    <definedName name="Extraction_2BPSS_PAP_ETPT_par_programme" localSheetId="3">#REF!</definedName>
    <definedName name="Extraction_2BPSS_PAP_ETPT_par_programme" localSheetId="6">#REF!</definedName>
    <definedName name="Extraction_2BPSS_PAP_ETPT_par_programme">#REF!</definedName>
    <definedName name="Extraction_2BPSS_RAP_CAS_pensions">#REF!</definedName>
    <definedName name="Extraction_fin_de_gestion_BRE_AE">'[63]réserve et rabot PLFR 1'!$A$3:$Z$345</definedName>
    <definedName name="Extraction_fin_de_gestion_BRE_CP_vers_excel">#REF!</definedName>
    <definedName name="Extraction_PLFR_vers_excel">#REF!</definedName>
    <definedName name="Extraction2">#REF!</definedName>
    <definedName name="_xlnm.Extract">#REF!</definedName>
    <definedName name="extraire_données_reçues">#REF!</definedName>
    <definedName name="EXTRAPOL_AE_T2">#REF!</definedName>
    <definedName name="f">'[50]I - Données de base'!$C$34</definedName>
    <definedName name="FA">#REF!</definedName>
    <definedName name="Facteurs">[64]Liste!$D$1:$D$5</definedName>
    <definedName name="fc">#REF!</definedName>
    <definedName name="FC_2005">#REF!</definedName>
    <definedName name="fcra1">#REF!</definedName>
    <definedName name="fcraini1">#REF!</definedName>
    <definedName name="FCTVA">#REF!</definedName>
    <definedName name="FCTVA2">#REF!</definedName>
    <definedName name="FCTVA3">#REF!</definedName>
    <definedName name="FdC">#REF!</definedName>
    <definedName name="fdqs">#REF!</definedName>
    <definedName name="février">#REF!</definedName>
    <definedName name="ff">'[65]I - Socle exécution n-1'!$C$62</definedName>
    <definedName name="FFF">'[65]I - Socle exécution n-1'!$C$63</definedName>
    <definedName name="FGALS">[60]PASSAGE!$B$49:$IV$49</definedName>
    <definedName name="FGAPL">[60]PASSAGE!$B$48:$IV$48</definedName>
    <definedName name="FHJ">#REF!</definedName>
    <definedName name="fi">[66]PREVISIONS!#REF!</definedName>
    <definedName name="FicheDélégation">#REF!</definedName>
    <definedName name="fin">#REF!</definedName>
    <definedName name="Fin_act_peche">#REF!</definedName>
    <definedName name="Fin_act_peche_5">'[51]MAAP disponible 2010'!#REF!</definedName>
    <definedName name="Fin_act_peche_9">#REF!</definedName>
    <definedName name="Fin_act_peche_BOP">#REF!</definedName>
    <definedName name="Fin_BOP_14302M">#REF!</definedName>
    <definedName name="Fin_BOP_14302M_14">"$Liste_reprog_BOPmiroir.$#REF !$#REF !"</definedName>
    <definedName name="Fin_BOP_14302M_9">"$#REF !.$A$242"</definedName>
    <definedName name="Fin_BOP_14903M">#REF!</definedName>
    <definedName name="Fin_BOP_14903M_14">"$Liste_reprog_BOPmiroir.$#REF !$#REF !"</definedName>
    <definedName name="Fin_BOP_14903M_9">"$#REF !.$A$180"</definedName>
    <definedName name="Fin_BOP_15405M">#REF!</definedName>
    <definedName name="Fin_BOP_15405M_14">"$Liste_reprog_BOPmiroir.$#REF !$#REF !"</definedName>
    <definedName name="Fin_BOP_15405M_9">"$#REF !.$A$110"</definedName>
    <definedName name="Fin_BOP_15406M">#REF!</definedName>
    <definedName name="Fin_BOP_15406M_14">"$Liste_reprog_BOPmiroir.$#REF !$#REF !"</definedName>
    <definedName name="Fin_BOP_15406M_9">"$#REF !.$A$145"</definedName>
    <definedName name="Fin_BOP_20603M">#REF!</definedName>
    <definedName name="Fin_BOP_20603M_14">"$Liste_reprog_BOPmiroir.$#REF !$#REF !"</definedName>
    <definedName name="Fin_BOP_20603M_9">"$#REF !.$A$272"</definedName>
    <definedName name="Fin_BOP_20604M">#REF!</definedName>
    <definedName name="Fin_BOP_20604M_14">"$Liste_reprog_BOPmiroir.$#REF !$#REF !"</definedName>
    <definedName name="Fin_BOP_20604M_9">"$#REF !.$A$380"</definedName>
    <definedName name="Fin_BOP_20605M">#REF!</definedName>
    <definedName name="Fin_BOP_20605M_14">"$Liste_reprog_BOPmiroir.$#REF !$#REF !"</definedName>
    <definedName name="Fin_BOP_20605M_9">"$#REF !.$A$411"</definedName>
    <definedName name="Fin_BOP_21504M">#REF!</definedName>
    <definedName name="Fin_BOP_21504M_14">"$Liste_reprog_BOPmiroir.$#REF !$#REF !"</definedName>
    <definedName name="Fin_BOP_21504M_9">"$#REF !.$A$207"</definedName>
    <definedName name="Fin_CPER_5">'[51]MAAP disponible 2010'!#REF!</definedName>
    <definedName name="Fin_fonctionnement_5">'[51]MAAP disponible 2010'!#REF!</definedName>
    <definedName name="Fin_informatique_5">'[51]MAAP disponible 2010'!#REF!</definedName>
    <definedName name="Fin_missionDAR">'[52]227'!#REF!</definedName>
    <definedName name="Fin_missionDAR_5">'[51]MAAP disponible 2010'!#REF!</definedName>
    <definedName name="Fin_offices_5">'[51]MAAP disponible 2010'!#REF!</definedName>
    <definedName name="Fin_PB_5">'[51]MAAP disponible 2010'!#REF!</definedName>
    <definedName name="Fin_prog_142">#REF!</definedName>
    <definedName name="Fin_prog_142_2">'[52]227'!#REF!</definedName>
    <definedName name="Fin_prog_142_2_5">'[51]MAAP disponible 2010'!#REF!</definedName>
    <definedName name="Fin_prog_142_5">'[51]MAAP disponible 2010'!#REF!</definedName>
    <definedName name="Fin_prog_142_9">"$'1_1 PBI_MAJ_SSaction'.$#REF !$#REF !"</definedName>
    <definedName name="Fin_prog_142_BOP">#REF!</definedName>
    <definedName name="Fin_prog_142_BOP_9">"$'1_2 PBI_MAJ_BOP'.$#REF !$#REF !"</definedName>
    <definedName name="Fin_prog_143">#REF!</definedName>
    <definedName name="Fin_prog_143_2">'[52]227'!#REF!</definedName>
    <definedName name="Fin_prog_143_2_5">'[51]MAAP disponible 2010'!#REF!</definedName>
    <definedName name="Fin_prog_143_5">'[51]MAAP disponible 2010'!#REF!</definedName>
    <definedName name="Fin_prog_143_9">#REF!</definedName>
    <definedName name="Fin_prog_143_BOP">#REF!</definedName>
    <definedName name="Fin_prog_149">#REF!</definedName>
    <definedName name="Fin_prog_149_2">'[52]227'!#REF!</definedName>
    <definedName name="Fin_prog_149_2_5">'[51]MAAP disponible 2010'!#REF!</definedName>
    <definedName name="Fin_prog_149_5">'[51]MAAP disponible 2010'!#REF!</definedName>
    <definedName name="Fin_prog_149_9">#REF!</definedName>
    <definedName name="Fin_prog_149_BOP">#REF!</definedName>
    <definedName name="Fin_prog_154">#REF!</definedName>
    <definedName name="Fin_prog_154_2">'[52]227'!#REF!</definedName>
    <definedName name="Fin_prog_154_2_5">'[51]MAAP disponible 2010'!#REF!</definedName>
    <definedName name="Fin_prog_154_5">'[51]MAAP disponible 2010'!#REF!</definedName>
    <definedName name="Fin_prog_154_9">#REF!</definedName>
    <definedName name="Fin_prog_154_BOP">#REF!</definedName>
    <definedName name="Fin_prog_154_BOP_9">"$'1_2 PBI_MAJ_BOP'.$#REF !$#REF !"</definedName>
    <definedName name="Fin_prog_206">#REF!</definedName>
    <definedName name="Fin_prog_206_2">'[52]227'!#REF!</definedName>
    <definedName name="Fin_prog_206_2_5">'[51]MAAP disponible 2010'!#REF!</definedName>
    <definedName name="Fin_prog_206_5">'[51]MAAP disponible 2010'!#REF!</definedName>
    <definedName name="Fin_prog_206_9">#REF!</definedName>
    <definedName name="Fin_prog_206_BOP">#REF!</definedName>
    <definedName name="Fin_prog_215">#REF!</definedName>
    <definedName name="Fin_prog_215_2">'[52]227'!#REF!</definedName>
    <definedName name="Fin_prog_215_2_5">'[51]MAAP disponible 2010'!#REF!</definedName>
    <definedName name="Fin_prog_215_5">'[51]MAAP disponible 2010'!#REF!</definedName>
    <definedName name="Fin_prog_215_9">"$'1_1 PBI_MAJ_SSaction'.$#REF !$#REF !"</definedName>
    <definedName name="Fin_prog_215_BOP">#REF!</definedName>
    <definedName name="Fin_prog_227">#REF!</definedName>
    <definedName name="Fin_prog_227_2">'[52]227'!#REF!</definedName>
    <definedName name="Fin_prog_227_2_5">'[51]MAAP disponible 2010'!#REF!</definedName>
    <definedName name="Fin_prog_227_5">'[51]MAAP disponible 2010'!#REF!</definedName>
    <definedName name="Fin_prog_227_9">#REF!</definedName>
    <definedName name="Fin_prog_227_BOP">#REF!</definedName>
    <definedName name="Fin_prog_775">#REF!</definedName>
    <definedName name="Fin_prog_775_9">#REF!</definedName>
    <definedName name="Fin_prog_775_BOP">#REF!</definedName>
    <definedName name="FNAL">#REF!</definedName>
    <definedName name="fnal_apl1_exist">#REF!</definedName>
    <definedName name="fnal_apl2">#REF!</definedName>
    <definedName name="FNALACANC">[60]PASSAGE!$B$42:$IV$42</definedName>
    <definedName name="FNALAPL1">[60]PASSAGE!$B$43:$IV$43</definedName>
    <definedName name="FNALAPL2">[60]PASSAGE!$B$44:$IV$44</definedName>
    <definedName name="FNPF_apl1_exist">#REF!</definedName>
    <definedName name="FNPF_apl2">#REF!</definedName>
    <definedName name="FNPFACANC">[60]PASSAGE!$B$37:$IV$37</definedName>
    <definedName name="FNPFAPL1">[60]PASSAGE!$B$38:$IV$38</definedName>
    <definedName name="FNPFAPL2">[60]PASSAGE!$B$39:$IV$39</definedName>
    <definedName name="_xlnm.Recorder">#REF!</definedName>
    <definedName name="fonds255">#REF!</definedName>
    <definedName name="fonds378">#REF!</definedName>
    <definedName name="fonds379">#REF!</definedName>
    <definedName name="fonds380">#REF!</definedName>
    <definedName name="fonds381">#REF!</definedName>
    <definedName name="fonds382">#REF!</definedName>
    <definedName name="fonds383">#REF!</definedName>
    <definedName name="fonds729">#REF!</definedName>
    <definedName name="fonds981">#REF!</definedName>
    <definedName name="Forfait">#REF!</definedName>
    <definedName name="forfait_charges">#REF!</definedName>
    <definedName name="formation_2d">#REF!</definedName>
    <definedName name="fper">#REF!</definedName>
    <definedName name="frais_déplacement">#REF!</definedName>
    <definedName name="FRAISPOSTAL">#REF!</definedName>
    <definedName name="Franchise">#REF!</definedName>
    <definedName name="g">'[50]I - Données de base'!$C$35</definedName>
    <definedName name="G1_">#N/A</definedName>
    <definedName name="G10_">#N/A</definedName>
    <definedName name="G11_">#N/A</definedName>
    <definedName name="G12_">#N/A</definedName>
    <definedName name="G13_">#N/A</definedName>
    <definedName name="G14_">#N/A</definedName>
    <definedName name="G15_">#N/A</definedName>
    <definedName name="G16_">#N/A</definedName>
    <definedName name="G17_">#N/A</definedName>
    <definedName name="G18_">#N/A</definedName>
    <definedName name="G19_">#N/A</definedName>
    <definedName name="G2_">#N/A</definedName>
    <definedName name="G20_">#N/A</definedName>
    <definedName name="G21_">#N/A</definedName>
    <definedName name="G3_">#N/A</definedName>
    <definedName name="G4_">#N/A</definedName>
    <definedName name="G5_">#N/A</definedName>
    <definedName name="G6_">#N/A</definedName>
    <definedName name="G7_">#N/A</definedName>
    <definedName name="G8_">#N/A</definedName>
    <definedName name="G9_">#N/A</definedName>
    <definedName name="GA">[31]listes!$B$17:$B$23</definedName>
    <definedName name="GB">[31]listes!$B$24:$B$29</definedName>
    <definedName name="GC">[31]listes!$B$30:$B$36</definedName>
    <definedName name="Gel_et_programmation_2007">#REF!</definedName>
    <definedName name="Gel_Op">'[67]Calcul réduction gel'!#REF!</definedName>
    <definedName name="GELCNP">#N/A</definedName>
    <definedName name="GESTION">#REF!</definedName>
    <definedName name="GESTION_PUBLIQUE">#REF!</definedName>
    <definedName name="GF">#REF!</definedName>
    <definedName name="gfcf">[59]PREVISIONS!#REF!</definedName>
    <definedName name="gfvq">#REF!</definedName>
    <definedName name="gg" localSheetId="3">[0]!Edition2èmeà3èmeb42</definedName>
    <definedName name="gg" localSheetId="6">[0]!Edition2èmeà3èmeb42</definedName>
    <definedName name="gg">[0]!Edition2èmeà3èmeb42</definedName>
    <definedName name="gg_1" localSheetId="3">Edition2èmeà3èmeb42</definedName>
    <definedName name="gg_1" localSheetId="6">Edition2èmeà3èmeb42</definedName>
    <definedName name="gg_1">Edition2èmeà3èmeb42</definedName>
    <definedName name="gg_2" localSheetId="3">Edition2èmeà3èmeb42</definedName>
    <definedName name="gg_2" localSheetId="6">Edition2èmeà3èmeb42</definedName>
    <definedName name="gg_2">Edition2èmeà3èmeb42</definedName>
    <definedName name="gg_3" localSheetId="3">Edition2èmeà3èmeb42</definedName>
    <definedName name="gg_3" localSheetId="6">Edition2èmeà3èmeb42</definedName>
    <definedName name="gg_3">Edition2èmeà3èmeb42</definedName>
    <definedName name="gg_4" localSheetId="3">Edition2èmeà3èmeb42</definedName>
    <definedName name="gg_4" localSheetId="6">Edition2èmeà3èmeb42</definedName>
    <definedName name="gg_4">Edition2èmeà3èmeb42</definedName>
    <definedName name="gg_5" localSheetId="3">Edition2èmeà3èmeb42</definedName>
    <definedName name="gg_5" localSheetId="6">Edition2èmeà3èmeb42</definedName>
    <definedName name="gg_5">Edition2èmeà3èmeb42</definedName>
    <definedName name="gg_6" localSheetId="3">Edition2èmeà3èmeb42</definedName>
    <definedName name="gg_6" localSheetId="6">Edition2èmeà3èmeb42</definedName>
    <definedName name="gg_6">Edition2èmeà3èmeb42</definedName>
    <definedName name="gg_7" localSheetId="3">Edition2èmeà3èmeb42</definedName>
    <definedName name="gg_7" localSheetId="6">Edition2èmeà3èmeb42</definedName>
    <definedName name="gg_7">Edition2èmeà3èmeb42</definedName>
    <definedName name="gggg" localSheetId="3">'[68]Tableau d''origine'!#REF!</definedName>
    <definedName name="gggg" localSheetId="6">'[68]Tableau d''origine'!#REF!</definedName>
    <definedName name="gggg">'[68]Tableau d''origine'!#REF!</definedName>
    <definedName name="ghfgd">[32]PASSAGE!$B$37:$IV$37</definedName>
    <definedName name="gipa_perrene">[11]gipa_perrene!$A$3:$B$16</definedName>
    <definedName name="gipa_pg_2008">[69]gipa_pg_2008!$A$5:$C$74</definedName>
    <definedName name="GlobalBopCentral">#REF!</definedName>
    <definedName name="globalisation">[57]effbud!$A$12:$H$62</definedName>
    <definedName name="GRADE">#REF!</definedName>
    <definedName name="GRADES">[31]listes!$B$5:$B$36</definedName>
    <definedName name="Graph">'[48]Projection conso actual au15-11'!$A$261:$O$328</definedName>
    <definedName name="Graph3498Déconcentré">#REF!</definedName>
    <definedName name="Graph3498NonDécon">#REF!</definedName>
    <definedName name="GrapheBDG">#REF!</definedName>
    <definedName name="GrapheCCR">#REF!</definedName>
    <definedName name="Graphes">#REF!</definedName>
    <definedName name="GRAPHIQUE2002">#REF!</definedName>
    <definedName name="Graphiques_PO">#REF!</definedName>
    <definedName name="GrdsProj_DGCP">#REF!</definedName>
    <definedName name="GRE">#REF!</definedName>
    <definedName name="groseq">#REF!</definedName>
    <definedName name="GVTE">[61]Paramètres!#REF!</definedName>
    <definedName name="GVTE_1">#REF!</definedName>
    <definedName name="GVTR">[61]Paramètres!#REF!</definedName>
    <definedName name="GVTR_1">#REF!</definedName>
    <definedName name="GVTS">[61]Paramètres!#REF!</definedName>
    <definedName name="GVTS_1">#REF!</definedName>
    <definedName name="gyukchbiq">#REF!</definedName>
    <definedName name="h">'[50]I - Données de base'!$C$36</definedName>
    <definedName name="heA">[13]paramètres!$E$11</definedName>
    <definedName name="heC">[13]paramètres!$E$14</definedName>
    <definedName name="helios">#REF!</definedName>
    <definedName name="hgh">#REF!</definedName>
    <definedName name="hh">'[68]Tableau d''origine'!#REF!</definedName>
    <definedName name="HLP">#REF!</definedName>
    <definedName name="HTML_CodePage" hidden="1">1252</definedName>
    <definedName name="HTML_Control" localSheetId="4" hidden="1">{"'TBADMI (Annexe 3)'!$B$164:$G$189"}</definedName>
    <definedName name="HTML_Control" localSheetId="0" hidden="1">{"'TBADMI (Annexe 3)'!$B$164:$G$189"}</definedName>
    <definedName name="HTML_Control" localSheetId="3" hidden="1">{"'TBADMI (Annexe 3)'!$B$164:$G$189"}</definedName>
    <definedName name="HTML_Control" localSheetId="6" hidden="1">{"'TBADMI (Annexe 3)'!$B$164:$G$189"}</definedName>
    <definedName name="HTML_Control" localSheetId="1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htrh">'[3]I - Données de base'!#REF!</definedName>
    <definedName name="HV">#REF!</definedName>
    <definedName name="ICAS">#REF!</definedName>
    <definedName name="identifiant">#REF!</definedName>
    <definedName name="ifts1">[13]paramètres!$E$84</definedName>
    <definedName name="ii">'[23]II - Hyp. salariales'!$D$13</definedName>
    <definedName name="ILa">'[7]Etape 1'!$O$9</definedName>
    <definedName name="immo">#REF!</definedName>
    <definedName name="immo_domanial41">#REF!</definedName>
    <definedName name="implo">#REF!</definedName>
    <definedName name="imploe">#REF!</definedName>
    <definedName name="Impot">[41]Liste!$D$8:$D$12</definedName>
    <definedName name="IMPRESSION">#REF!</definedName>
    <definedName name="Imprime_fiche" localSheetId="3">#REF!</definedName>
    <definedName name="Imprime_fiche" localSheetId="6">#REF!</definedName>
    <definedName name="Imprime_fiche">#REF!</definedName>
    <definedName name="imput_titre" localSheetId="3">#REF!</definedName>
    <definedName name="imput_titre" localSheetId="6">#REF!</definedName>
    <definedName name="imput_titre">#REF!</definedName>
    <definedName name="imputation">#REF!</definedName>
    <definedName name="ind">#REF!</definedName>
    <definedName name="IndCSGA">#REF!</definedName>
    <definedName name="IndCSGB">#REF!</definedName>
    <definedName name="IndCSGC">#REF!</definedName>
    <definedName name="IndCSGcadre">#REF!</definedName>
    <definedName name="indice">#REF!</definedName>
    <definedName name="Indice_de_traitement_juillet_2010">#REF!</definedName>
    <definedName name="Indice_PARIS">#REF!</definedName>
    <definedName name="indice_PROV.">#REF!</definedName>
    <definedName name="indicedepartdefinitifA2012">#REF!</definedName>
    <definedName name="indicedepartdefinitifA2013">#REF!</definedName>
    <definedName name="indicedepartdefinitifA2014">#REF!</definedName>
    <definedName name="indicedepartdefinitifA2015">#REF!</definedName>
    <definedName name="indicedepartdefinitifA2016">#REF!</definedName>
    <definedName name="indicedepartdefinitifB2012">#REF!</definedName>
    <definedName name="indicedepartdefinitifB2013">#REF!</definedName>
    <definedName name="indicedepartdefinitifB2014">#REF!</definedName>
    <definedName name="indicedepartdefinitifB2015">#REF!</definedName>
    <definedName name="indicedepartdefinitifB2016">#REF!</definedName>
    <definedName name="indicedepartdefinitifC2012">#REF!</definedName>
    <definedName name="indicedepartdefinitifC2013">#REF!</definedName>
    <definedName name="indicedepartdefinitifC2014">#REF!</definedName>
    <definedName name="indicedepartdefinitifC2015">#REF!</definedName>
    <definedName name="indicedepartdefinitifC2016">#REF!</definedName>
    <definedName name="indicedepartdefinitifcadre2012">#REF!</definedName>
    <definedName name="indicedepartdefinitifcadre2013">#REF!</definedName>
    <definedName name="indicedepartdefinitifcadre2014">#REF!</definedName>
    <definedName name="indicedepartdefinitifcadre2015">#REF!</definedName>
    <definedName name="indicedepartdefinitifcadre2016">#REF!</definedName>
    <definedName name="indicedeparttempA2012">#REF!</definedName>
    <definedName name="indicedeparttempA2013">#REF!</definedName>
    <definedName name="indicedeparttempA2014">#REF!</definedName>
    <definedName name="indicedeparttempA2015">#REF!</definedName>
    <definedName name="indicedeparttempA2016">#REF!</definedName>
    <definedName name="indicedeparttempB2012">#REF!</definedName>
    <definedName name="indicedeparttempB2013">#REF!</definedName>
    <definedName name="indicedeparttempB2014">#REF!</definedName>
    <definedName name="indicedeparttempB2015">#REF!</definedName>
    <definedName name="indicedeparttempB2016">#REF!</definedName>
    <definedName name="indicedeparttempC2012">#REF!</definedName>
    <definedName name="indicedeparttempC2013">#REF!</definedName>
    <definedName name="indicedeparttempC2014">#REF!</definedName>
    <definedName name="indicedeparttempC2015">#REF!</definedName>
    <definedName name="indicedeparttempC2016">#REF!</definedName>
    <definedName name="indicedeparttempcadre2012">#REF!</definedName>
    <definedName name="indicedeparttempcadre2013">#REF!</definedName>
    <definedName name="indicedeparttempcadre2014">#REF!</definedName>
    <definedName name="indicedeparttempcadre2015">#REF!</definedName>
    <definedName name="indicedeparttempcadre2016">#REF!</definedName>
    <definedName name="indiceENTREEtempA2012">#REF!</definedName>
    <definedName name="indiceENTREEtempA2013">#REF!</definedName>
    <definedName name="indiceENTREEtempA2014">#REF!</definedName>
    <definedName name="indiceENTREEtempA2015">#REF!</definedName>
    <definedName name="indiceENTREEtempA2016">#REF!</definedName>
    <definedName name="indiceENTREEtempB2012">#REF!</definedName>
    <definedName name="indiceENTREEtempB2013">#REF!</definedName>
    <definedName name="indiceENTREEtempB2014">#REF!</definedName>
    <definedName name="indiceENTREEtempB2015">#REF!</definedName>
    <definedName name="indiceENTREEtempB2016">#REF!</definedName>
    <definedName name="indiceENTREEtempC2012">#REF!</definedName>
    <definedName name="indiceENTREEtempC2013">#REF!</definedName>
    <definedName name="indiceENTREEtempC2014">#REF!</definedName>
    <definedName name="indiceENTREEtempC2015">#REF!</definedName>
    <definedName name="indiceENTREEtempC2016">#REF!</definedName>
    <definedName name="indiceENTREEtempCADRE2012">#REF!</definedName>
    <definedName name="indiceENTREEtempCADRE2013">#REF!</definedName>
    <definedName name="indiceENTREEtempCADRE2014">#REF!</definedName>
    <definedName name="indiceENTREEtempCADRE2015">#REF!</definedName>
    <definedName name="indiceENTREEtempCADRE2016">#REF!</definedName>
    <definedName name="indiceexterneA2012">#REF!</definedName>
    <definedName name="indiceexterneA2013">#REF!</definedName>
    <definedName name="indiceexterneA2014">#REF!</definedName>
    <definedName name="indiceexterneA2015">#REF!</definedName>
    <definedName name="indiceexterneA2016">#REF!</definedName>
    <definedName name="indiceexterneB2012">#REF!</definedName>
    <definedName name="indiceexterneB2013">#REF!</definedName>
    <definedName name="indiceexterneB2014">#REF!</definedName>
    <definedName name="indiceexterneB2015">#REF!</definedName>
    <definedName name="indiceexterneB2016">#REF!</definedName>
    <definedName name="indiceexterneC2012">#REF!</definedName>
    <definedName name="indiceexterneC2013">#REF!</definedName>
    <definedName name="indiceexterneC2014">#REF!</definedName>
    <definedName name="indiceexterneC2015">#REF!</definedName>
    <definedName name="indiceexterneC2016">#REF!</definedName>
    <definedName name="indiceexternecadre2012">#REF!</definedName>
    <definedName name="indiceexternecadre2013">#REF!</definedName>
    <definedName name="indiceexternecadre2014">#REF!</definedName>
    <definedName name="indiceexternecadre2015">#REF!</definedName>
    <definedName name="indiceexternecadre2016">#REF!</definedName>
    <definedName name="indicejanvier2011">#REF!</definedName>
    <definedName name="indicejanvier2012">#REF!</definedName>
    <definedName name="indicejanvier2013">#REF!</definedName>
    <definedName name="indicejanvier2014">#REF!</definedName>
    <definedName name="indicejanvier2015">#REF!</definedName>
    <definedName name="indicejanvier2016">#REF!</definedName>
    <definedName name="inf">#REF!</definedName>
    <definedName name="Inflation_2011">#REF!</definedName>
    <definedName name="Inflation_2012">#REF!</definedName>
    <definedName name="Inflation_2013">#REF!</definedName>
    <definedName name="infor">[13]paramètres!$E$75</definedName>
    <definedName name="INV08_CONV_DEF_PR">#REF!</definedName>
    <definedName name="INV08_TOT_DEF_PR">#REF!</definedName>
    <definedName name="IR">#REF!</definedName>
    <definedName name="IRa">'[7]Etape 1'!$E$9</definedName>
    <definedName name="IRc">#REF!</definedName>
    <definedName name="IRp">#REF!</definedName>
    <definedName name="IS">#REF!</definedName>
    <definedName name="ISN">#REF!</definedName>
    <definedName name="j">'[50]I - Données de base'!$C$37</definedName>
    <definedName name="Jalon_Projet">#REF!</definedName>
    <definedName name="Jalon_Projet_13">#REF!</definedName>
    <definedName name="Jalon_Projet_5">NA()</definedName>
    <definedName name="Jalon_Projet_9">NA()</definedName>
    <definedName name="janvier">#REF!</definedName>
    <definedName name="jj">'[68]Tableau d''origine'!#REF!</definedName>
    <definedName name="juin">#REF!</definedName>
    <definedName name="k">'[50]I - Données de base'!$C$39</definedName>
    <definedName name="Labels">[70]Liste!$A$1:$A$6</definedName>
    <definedName name="les_autres_dépenses_réseau" localSheetId="3">[0]!Edition2èmeà3èmeb42</definedName>
    <definedName name="les_autres_dépenses_réseau" localSheetId="6">[0]!Edition2èmeà3èmeb42</definedName>
    <definedName name="les_autres_dépenses_réseau">[0]!Edition2èmeà3èmeb42</definedName>
    <definedName name="les_autres_dépenses_réseau_1" localSheetId="3">Edition2èmeà3èmeb42</definedName>
    <definedName name="les_autres_dépenses_réseau_1" localSheetId="6">Edition2èmeà3èmeb42</definedName>
    <definedName name="les_autres_dépenses_réseau_1">Edition2èmeà3èmeb42</definedName>
    <definedName name="les_autres_dépenses_réseau_2" localSheetId="3">Edition2èmeà3èmeb42</definedName>
    <definedName name="les_autres_dépenses_réseau_2" localSheetId="6">Edition2èmeà3èmeb42</definedName>
    <definedName name="les_autres_dépenses_réseau_2">Edition2èmeà3èmeb42</definedName>
    <definedName name="les_autres_dépenses_réseau_3" localSheetId="3">Edition2èmeà3èmeb42</definedName>
    <definedName name="les_autres_dépenses_réseau_3" localSheetId="6">Edition2èmeà3èmeb42</definedName>
    <definedName name="les_autres_dépenses_réseau_3">Edition2èmeà3èmeb42</definedName>
    <definedName name="les_autres_dépenses_réseau_4" localSheetId="3">Edition2èmeà3èmeb42</definedName>
    <definedName name="les_autres_dépenses_réseau_4" localSheetId="6">Edition2èmeà3èmeb42</definedName>
    <definedName name="les_autres_dépenses_réseau_4">Edition2èmeà3èmeb42</definedName>
    <definedName name="les_autres_dépenses_réseau_5" localSheetId="3">Edition2èmeà3èmeb42</definedName>
    <definedName name="les_autres_dépenses_réseau_5" localSheetId="6">Edition2èmeà3èmeb42</definedName>
    <definedName name="les_autres_dépenses_réseau_5">Edition2èmeà3èmeb42</definedName>
    <definedName name="les_autres_dépenses_réseau_6" localSheetId="3">Edition2èmeà3èmeb42</definedName>
    <definedName name="les_autres_dépenses_réseau_6" localSheetId="6">Edition2èmeà3èmeb42</definedName>
    <definedName name="les_autres_dépenses_réseau_6">Edition2èmeà3èmeb42</definedName>
    <definedName name="les_autres_dépenses_réseau_7" localSheetId="3">Edition2èmeà3èmeb42</definedName>
    <definedName name="les_autres_dépenses_réseau_7" localSheetId="6">Edition2èmeà3èmeb42</definedName>
    <definedName name="les_autres_dépenses_réseau_7">Edition2èmeà3èmeb42</definedName>
    <definedName name="leviers" localSheetId="3">#REF!</definedName>
    <definedName name="leviers" localSheetId="6">#REF!</definedName>
    <definedName name="leviers">#REF!</definedName>
    <definedName name="leviers_13" localSheetId="3">#REF!</definedName>
    <definedName name="leviers_13" localSheetId="6">#REF!</definedName>
    <definedName name="leviers_13">#REF!</definedName>
    <definedName name="leviers_5">NA()</definedName>
    <definedName name="leviers_9">NA()</definedName>
    <definedName name="LFI" localSheetId="3">#REF!</definedName>
    <definedName name="LFI" localSheetId="6">#REF!</definedName>
    <definedName name="LFI">#REF!</definedName>
    <definedName name="LFI_2001">#REF!</definedName>
    <definedName name="LFI_2006_AE">#REF!</definedName>
    <definedName name="LFI_2006_AE_9">#REF!</definedName>
    <definedName name="LFI_2006_CP">#REF!</definedName>
    <definedName name="LFI_2006_CP_9">#REF!</definedName>
    <definedName name="LFI_2007_CP">#REF!</definedName>
    <definedName name="LFI_2007_CP_9">"$'1_1 PBI_MAJ_SSaction'.$#REF !$#REF !"</definedName>
    <definedName name="lficas">#REF!</definedName>
    <definedName name="lfihcas">#REF!</definedName>
    <definedName name="lib_sec">[71]donnees_sections!$A$2:$B$29</definedName>
    <definedName name="libelle">#REF!</definedName>
    <definedName name="Libellé">#REF!</definedName>
    <definedName name="Libellé_9">#REF!</definedName>
    <definedName name="libelles_14">NA()</definedName>
    <definedName name="libelles_15">NA()</definedName>
    <definedName name="libelles_4">NA()</definedName>
    <definedName name="libelles_5">NA()</definedName>
    <definedName name="libellesNatureAE">#REF!</definedName>
    <definedName name="libellesNatureCP">#REF!</definedName>
    <definedName name="LIBJUIN">#REF!</definedName>
    <definedName name="LIBMP">#REF!</definedName>
    <definedName name="LIBMPA">#REF!</definedName>
    <definedName name="LIBOCT2">#REF!</definedName>
    <definedName name="LIBPG">#REF!</definedName>
    <definedName name="LIBPO2">#REF!</definedName>
    <definedName name="LISTE_CONVENTIONS">'[72]Liste Conventions'!$D$4:$D$19</definedName>
    <definedName name="Liste_label">#REF!</definedName>
    <definedName name="Liste_mouvement">#REF!</definedName>
    <definedName name="liste_MVTS">#REF!</definedName>
    <definedName name="LISTE_OPR">'[73]Opérateurs '!$A$2:$A$225</definedName>
    <definedName name="liste_role">#REF!</definedName>
    <definedName name="LISTE_SECTEURS">'[72]Liste Secteurs d''activité'!$B$4:$B$14</definedName>
    <definedName name="LISTE_SITES">'[72]Liste Sites'!$A$4:$A$30</definedName>
    <definedName name="liste1">[74]List!$B$3:$B$8</definedName>
    <definedName name="liste2">[74]List!$C$3:$C$9</definedName>
    <definedName name="liste3">[74]List!$D$3:$D$4</definedName>
    <definedName name="liste4">[74]List!$E$3:$E$20</definedName>
    <definedName name="liste5">[74]List!$F$3:$F$15</definedName>
    <definedName name="liste6">[74]List!$G$3:$G$4</definedName>
    <definedName name="locatif41">#REF!</definedName>
    <definedName name="LOCATIONS">#REF!</definedName>
    <definedName name="LOI">#REF!</definedName>
    <definedName name="LOLF_2002">#REF!</definedName>
    <definedName name="LOLF_2003">#REF!</definedName>
    <definedName name="loyer_plafond">#REF!</definedName>
    <definedName name="LRV">#REF!</definedName>
    <definedName name="m">#REF!</definedName>
    <definedName name="MAEC">#REF!</definedName>
    <definedName name="MANAGEMENT">#REF!</definedName>
    <definedName name="MANAGT">#REF!</definedName>
    <definedName name="Masse_salariale_2011">#REF!</definedName>
    <definedName name="MasseSalariale_FemmeDeMenage">'[75]Femme de ménage'!$O$138</definedName>
    <definedName name="MasseSalariale_XR">[75]XR!$O$137</definedName>
    <definedName name="MCI">#REF!</definedName>
    <definedName name="MEDD_AC">#REF!</definedName>
    <definedName name="MEDD_AC_5">'[51]MAAP disponible 2010'!#REF!</definedName>
    <definedName name="MEDD_AC_9">#REF!</definedName>
    <definedName name="MEDD_SD">#REF!</definedName>
    <definedName name="MEDD_SD_5">'[51]MAAP disponible 2010'!#REF!</definedName>
    <definedName name="MEDD_SD_9">#REF!</definedName>
    <definedName name="message_FSPOEIE">#REF!</definedName>
    <definedName name="ministère">#REF!</definedName>
    <definedName name="MINISTERE__207___Economie__finances_et_industrie">'[76]Codes admin BOP Central'!$A$29:$M$36</definedName>
    <definedName name="MISSIONRECEPTION">#REF!</definedName>
    <definedName name="MMC">#REF!</definedName>
    <definedName name="MN">#REF!</definedName>
    <definedName name="MOIS">#REF!</definedName>
    <definedName name="Mois_synt">#REF!</definedName>
    <definedName name="mont1c">#REF!</definedName>
    <definedName name="mont2a">#REF!</definedName>
    <definedName name="MONT2A504">#REF!</definedName>
    <definedName name="MONT2A507">#REF!</definedName>
    <definedName name="MONT2B">#REF!</definedName>
    <definedName name="MONT2C">#REF!</definedName>
    <definedName name="MONT2D">#REF!</definedName>
    <definedName name="mont2dformation">#REF!</definedName>
    <definedName name="mont2dsirh">#REF!</definedName>
    <definedName name="MONT3B">#REF!</definedName>
    <definedName name="mont4a">#REF!</definedName>
    <definedName name="mont4b">#REF!</definedName>
    <definedName name="MONT4C">#REF!</definedName>
    <definedName name="MONT4D">#REF!</definedName>
    <definedName name="MONT5A">#REF!</definedName>
    <definedName name="mont5b">#REF!</definedName>
    <definedName name="mont5c">#REF!</definedName>
    <definedName name="MONT5D">#REF!</definedName>
    <definedName name="MONT6A">#REF!</definedName>
    <definedName name="MONT6B">#REF!</definedName>
    <definedName name="mont6c">#REF!</definedName>
    <definedName name="mont6d">#REF!</definedName>
    <definedName name="mont7b">#REF!</definedName>
    <definedName name="mont7c">#REF!</definedName>
    <definedName name="MONT7D">#REF!</definedName>
    <definedName name="montant2e">#REF!</definedName>
    <definedName name="montant3b">#REF!</definedName>
    <definedName name="montantréseau">#REF!</definedName>
    <definedName name="montants_par_catégorie">#REF!</definedName>
    <definedName name="montantsecteurbudget">#REF!</definedName>
    <definedName name="MontantsLFR2006">'[77]Montants à verser lfr 2006'!$A$2:$C$101</definedName>
    <definedName name="MONTAUTRES">#REF!</definedName>
    <definedName name="montautresdépenses">#REF!</definedName>
    <definedName name="montbae">#REF!</definedName>
    <definedName name="MONTBUDGET1B">#REF!</definedName>
    <definedName name="MONTCABINET">#REF!</definedName>
    <definedName name="MONTCARTACHAT">#REF!</definedName>
    <definedName name="montcarteachat">#REF!</definedName>
    <definedName name="montcogito">#REF!</definedName>
    <definedName name="MONTDEPLACT">#REF!</definedName>
    <definedName name="MONTDEPRESEAU">#REF!</definedName>
    <definedName name="montdft">#REF!</definedName>
    <definedName name="MONTDOMANIAL">#REF!</definedName>
    <definedName name="montfraisdep">#REF!</definedName>
    <definedName name="montgestion">#REF!</definedName>
    <definedName name="monthelios">#REF!</definedName>
    <definedName name="montimmo">#REF!</definedName>
    <definedName name="MONTIMPRESSION">#REF!</definedName>
    <definedName name="montmaec">#REF!</definedName>
    <definedName name="montmanagt">#REF!</definedName>
    <definedName name="montmci">#REF!</definedName>
    <definedName name="montmmc">#REF!</definedName>
    <definedName name="MONTREDEV">#REF!</definedName>
    <definedName name="montredevance">#REF!</definedName>
    <definedName name="montredevance41">#REF!</definedName>
    <definedName name="montsecurite">#REF!</definedName>
    <definedName name="MONTSEQUOIA">#REF!</definedName>
    <definedName name="MONTSIRH">#REF!</definedName>
    <definedName name="monttravaux">#REF!</definedName>
    <definedName name="MOTIF">#REF!</definedName>
    <definedName name="MOTIFSDEP">[31]listes!$F$2:$F$19</definedName>
    <definedName name="Mouvements_par_sous_action">#REF!</definedName>
    <definedName name="MPSI2" localSheetId="3">[0]!Edition2èmeà3èmeb42</definedName>
    <definedName name="MPSI2" localSheetId="6">[0]!Edition2èmeà3èmeb42</definedName>
    <definedName name="MPSI2">[0]!Edition2èmeà3èmeb42</definedName>
    <definedName name="MPSI4" localSheetId="3">[0]!Edition2èmeà3èmeb42</definedName>
    <definedName name="MPSI4" localSheetId="6">[0]!Edition2èmeà3èmeb42</definedName>
    <definedName name="MPSI4">[0]!Edition2èmeà3èmeb42</definedName>
    <definedName name="mqfjmflkjsd" localSheetId="3">#REF!</definedName>
    <definedName name="mqfjmflkjsd" localSheetId="6">#REF!</definedName>
    <definedName name="mqfjmflkjsd">#REF!</definedName>
    <definedName name="MSAACANC" localSheetId="3">[59]PREVISIONS!#REF!</definedName>
    <definedName name="MSAACANC" localSheetId="6">[59]PREVISIONS!#REF!</definedName>
    <definedName name="MSAACANC">[59]PREVISIONS!#REF!</definedName>
    <definedName name="MSAAPL1">[60]PASSAGE!$B$40:$IV$40</definedName>
    <definedName name="MSAAPL2">[60]PASSAGE!$B$41:$IV$41</definedName>
    <definedName name="MVT_AP">#REF!</definedName>
    <definedName name="MVT_CP">#REF!</definedName>
    <definedName name="n">'[78]DM T2'!$A$1:$I$35</definedName>
    <definedName name="n_4">#REF!</definedName>
    <definedName name="N_GRADE_TG">#REF!</definedName>
    <definedName name="nat_incidence">#REF!</definedName>
    <definedName name="NbMois">#REF!</definedName>
    <definedName name="ndc">#REF!</definedName>
    <definedName name="NDL_2112">#REF!</definedName>
    <definedName name="NDL_pay_fict">#REF!</definedName>
    <definedName name="nfini1">#REF!</definedName>
    <definedName name="nfini2">#REF!</definedName>
    <definedName name="nfini3">#REF!</definedName>
    <definedName name="nfini4">#REF!</definedName>
    <definedName name="nfini5">#REF!</definedName>
    <definedName name="nfini6">#REF!</definedName>
    <definedName name="nfini7">#REF!</definedName>
    <definedName name="nfini8">#REF!</definedName>
    <definedName name="Nom">'[78]DM T3'!$A$1:$G$44</definedName>
    <definedName name="nomenclature2009">NA()</definedName>
    <definedName name="NomFonc">'[79]comptes arrêtés'!#REF!</definedName>
    <definedName name="NOTDEL">[42]Feuil2!$G$1:$K$31</definedName>
    <definedName name="notif06911cumulées1DR">#REF!</definedName>
    <definedName name="notif06911cumuléesDFIsd1DR">#REF!</definedName>
    <definedName name="notif1DR_0690_">#REF!</definedName>
    <definedName name="notif1DR_0690__cumulées">#REF!</definedName>
    <definedName name="notif1DR_0690__ds">#REF!</definedName>
    <definedName name="notif1DR_0690_DFI_cumulées">#REF!</definedName>
    <definedName name="notif1dr_06911_mc">#REF!</definedName>
    <definedName name="notif1DR_0693__cumulées">#REF!</definedName>
    <definedName name="notif1DR_0693__DFIcumulées">#REF!</definedName>
    <definedName name="notif1DR_0693__DScumulées">#REF!</definedName>
    <definedName name="NumSSaction">#REF!</definedName>
    <definedName name="NumSSaction_9">#REF!</definedName>
    <definedName name="o">'[23]II - Hyp. salariales'!$C$26</definedName>
    <definedName name="ODJ" localSheetId="0" hidden="1">{"'TBADMI (Annexe 3)'!$B$164:$G$189"}</definedName>
    <definedName name="ODJ" localSheetId="3" hidden="1">{"'TBADMI (Annexe 3)'!$B$164:$G$189"}</definedName>
    <definedName name="ODJ" localSheetId="6" hidden="1">{"'TBADMI (Annexe 3)'!$B$164:$G$189"}</definedName>
    <definedName name="ODJ" hidden="1">{"'TBADMI (Annexe 3)'!$B$164:$G$189"}</definedName>
    <definedName name="oo">'[23]II - Hyp. salariales'!$D$10</definedName>
    <definedName name="oooo">#REF!</definedName>
    <definedName name="opim">#REF!</definedName>
    <definedName name="opppp">#REF!</definedName>
    <definedName name="opus_5">NA()</definedName>
    <definedName name="organisme">#REF!</definedName>
    <definedName name="OUINON">[41]Liste!$G$8:$G$9</definedName>
    <definedName name="OUVDELMAN">#REF!</definedName>
    <definedName name="OUVERTS">#REF!</definedName>
    <definedName name="p">#REF!</definedName>
    <definedName name="P150CP">#REF!</definedName>
    <definedName name="page">#REF!</definedName>
    <definedName name="page1PériConstant">#REF!</definedName>
    <definedName name="page2au12déc">'[48]Projection conso actual au12-12'!$A$166:$T$259</definedName>
    <definedName name="page2PériConst">#REF!</definedName>
    <definedName name="PAGE3">#REF!</definedName>
    <definedName name="page3PériConst">#REF!</definedName>
    <definedName name="PAGE4">#REF!</definedName>
    <definedName name="PAGE5">#REF!</definedName>
    <definedName name="PAGE6">#REF!</definedName>
    <definedName name="page7">#REF!</definedName>
    <definedName name="pages">#REF!</definedName>
    <definedName name="part_12_mois">#REF!</definedName>
    <definedName name="part_3_Mois">#REF!</definedName>
    <definedName name="part_6_mois">#REF!</definedName>
    <definedName name="part_9_mois">#REF!</definedName>
    <definedName name="passage">#REF!</definedName>
    <definedName name="patro2011">#REF!</definedName>
    <definedName name="patro2012">#REF!</definedName>
    <definedName name="patro2013">#REF!</definedName>
    <definedName name="patro2014">#REF!</definedName>
    <definedName name="patro2015">#REF!</definedName>
    <definedName name="patro2016">#REF!</definedName>
    <definedName name="pc">#REF!</definedName>
    <definedName name="PERIMETRE">#REF!</definedName>
    <definedName name="période">#REF!</definedName>
    <definedName name="Personnel">NA()</definedName>
    <definedName name="Personnel_9">NA()</definedName>
    <definedName name="PETITE">#REF!</definedName>
    <definedName name="PFP_1">#REF!</definedName>
    <definedName name="pg_1">#REF!</definedName>
    <definedName name="phases">#REF!</definedName>
    <definedName name="PIB">'[26]Recettes à législ 2000'!$H$30</definedName>
    <definedName name="PITE2007">#REF!</definedName>
    <definedName name="pl_res">[13]paramètres!$E$21</definedName>
    <definedName name="pl_ss">[80]paramètres!$E$43</definedName>
    <definedName name="plafond_d_emploi">#REF!</definedName>
    <definedName name="Plafond_de_subvention_P">#REF!</definedName>
    <definedName name="Plafond_de_subvention_pr.">#REF!</definedName>
    <definedName name="Plafond_de_travaux_PARIS">#REF!</definedName>
    <definedName name="Plafond_de_travaux_province">#REF!</definedName>
    <definedName name="plafond_m2">#REF!</definedName>
    <definedName name="plage0103">[81]janv03!$A$5:$H$30</definedName>
    <definedName name="plage0203">[81]fev03!$A$7:$H$32</definedName>
    <definedName name="plage0403">[81]avril03!$A$6:$H$54</definedName>
    <definedName name="plage0503">[81]mai03!$A$6:$H$57</definedName>
    <definedName name="PLF_2002">#REF!</definedName>
    <definedName name="PLF_2003">#REF!</definedName>
    <definedName name="PLF_2007_AE">#REF!</definedName>
    <definedName name="PLF_2007_AE_9">"$'1_1 PBI_MAJ_SSaction'.$#REF !$#REF !"</definedName>
    <definedName name="PLF_2007_CP">#REF!</definedName>
    <definedName name="PLF_2007_CP_9">"$'1_1 PBI_MAJ_SSaction'.$#REF !$#REF !"</definedName>
    <definedName name="PLFR">#REF!</definedName>
    <definedName name="PLFSS_2002___65__FRR__20__FSV__15__CNAF">#REF!</definedName>
    <definedName name="PMT_liste_mesures">#REF!</definedName>
    <definedName name="POINT">#REF!</definedName>
    <definedName name="POSITION">#REF!</definedName>
    <definedName name="poste">#REF!</definedName>
    <definedName name="PourcAE">#REF!</definedName>
    <definedName name="PourcAE_9">"$'1_1 PBI_MAJ_SSaction'.$#REF !$#REF !"</definedName>
    <definedName name="PourcCP">#REF!</definedName>
    <definedName name="PourcCP_9">"$'1_1 PBI_MAJ_SSaction'.$#REF !$#REF !"</definedName>
    <definedName name="pp">#REF!</definedName>
    <definedName name="pprs1">[13]paramètres!$E$71</definedName>
    <definedName name="PQM2009à2011">'[82]PQM 2008 hyp50-50  260208  V10'!#REF!</definedName>
    <definedName name="PR_A">#REF!</definedName>
    <definedName name="PR_B">#REF!</definedName>
    <definedName name="PR_C">#REF!</definedName>
    <definedName name="prel1">#REF!</definedName>
    <definedName name="prel2">#REF!</definedName>
    <definedName name="prelini1">#REF!</definedName>
    <definedName name="prelini2">#REF!</definedName>
    <definedName name="pres">[13]paramètres!$E$57</definedName>
    <definedName name="prestations_sociales">#REF!</definedName>
    <definedName name="PREV_m">#REF!</definedName>
    <definedName name="prév1be">#REF!</definedName>
    <definedName name="prevaoût">#REF!</definedName>
    <definedName name="prevavril">#REF!</definedName>
    <definedName name="prevcumois">#REF!</definedName>
    <definedName name="prevdécembre">#REF!</definedName>
    <definedName name="prevfévrier">#REF!</definedName>
    <definedName name="PREVI">#REF!</definedName>
    <definedName name="Prévisions_DGI">#REF!</definedName>
    <definedName name="Prévisions_IR">#REF!</definedName>
    <definedName name="Prévisions_IS">#REF!</definedName>
    <definedName name="prevjanvier">#REF!</definedName>
    <definedName name="prevjuillet">#REF!</definedName>
    <definedName name="prevjuin">#REF!</definedName>
    <definedName name="prevmai">#REF!</definedName>
    <definedName name="prevmars">#REF!</definedName>
    <definedName name="prevmois">#REF!</definedName>
    <definedName name="prevnovembre">#REF!</definedName>
    <definedName name="prevoctobre">#REF!</definedName>
    <definedName name="prevseptembre">#REF!</definedName>
    <definedName name="prfam">[13]paramètres!$E$39</definedName>
    <definedName name="prime_de_rendement_cadre">#REF!</definedName>
    <definedName name="prinf1">[13]paramètres!$E$76</definedName>
    <definedName name="prinf2">[13]paramètres!$E$77</definedName>
    <definedName name="Print_Area">#REF!</definedName>
    <definedName name="prix">#REF!</definedName>
    <definedName name="PROG">#REF!</definedName>
    <definedName name="PROG_1">#REF!</definedName>
    <definedName name="Prog_9">#REF!</definedName>
    <definedName name="PROG_NUM">'[83]T8 0 108'!$A$2</definedName>
    <definedName name="PROG2">#REF!</definedName>
    <definedName name="Progra">#REF!</definedName>
    <definedName name="Progra_9">#REF!</definedName>
    <definedName name="Programmation_totale_14">"$#REF !.$B$4:$AH$231"</definedName>
    <definedName name="Programmation_totale_15">"$#REF !.$B$4:$AH$231"</definedName>
    <definedName name="Programmation_totale_4">"$#REF !.$B$4:$AH$231"</definedName>
    <definedName name="Programmation_totale_5">"$#REF !.$B$4:$AH$232"</definedName>
    <definedName name="ProgrammationBOP_14">NA()</definedName>
    <definedName name="ProgrammationBOP_15">NA()</definedName>
    <definedName name="ProgrammationBOP_4">NA()</definedName>
    <definedName name="Programme">#REF!</definedName>
    <definedName name="Programme_9">#REF!</definedName>
    <definedName name="projet_dft">#REF!</definedName>
    <definedName name="PROM">#N/A</definedName>
    <definedName name="pt_11">#REF!</definedName>
    <definedName name="pt_4">#REF!</definedName>
    <definedName name="pt_7">#REF!</definedName>
    <definedName name="PUBLICATIONS">#REF!</definedName>
    <definedName name="q">'[23]II - Hyp. salariales'!$C$24</definedName>
    <definedName name="qds">[74]List!$G$3:$G$4</definedName>
    <definedName name="qq">'[23]II - Hyp. salariales'!$D$12</definedName>
    <definedName name="qsd">[74]List!$E$3:$E$20</definedName>
    <definedName name="qsdsf">'[4]I - Données de base PMT'!#REF!</definedName>
    <definedName name="QTT">[31]listes!$F$21:$F$30</definedName>
    <definedName name="Query1">#REF!</definedName>
    <definedName name="Query1_11">#REF!</definedName>
    <definedName name="Query1_12">#REF!</definedName>
    <definedName name="Query1_13">#REF!</definedName>
    <definedName name="Query1_14">#REF!</definedName>
    <definedName name="Query1_15">#REF!</definedName>
    <definedName name="Query1_16">#REF!</definedName>
    <definedName name="Query1_17">#REF!</definedName>
    <definedName name="Query1_18">#REF!</definedName>
    <definedName name="Query1_19">#REF!</definedName>
    <definedName name="Query1_2">#REF!</definedName>
    <definedName name="Query1_2_126">#REF!</definedName>
    <definedName name="Query1_20">#REF!</definedName>
    <definedName name="Query1_21">#REF!</definedName>
    <definedName name="Query1_23">#REF!</definedName>
    <definedName name="Query1_24">#REF!</definedName>
    <definedName name="Query1_3">#REF!</definedName>
    <definedName name="Query1_3_126">#REF!</definedName>
    <definedName name="Query1_7">#REF!</definedName>
    <definedName name="Query1_7_126">#REF!</definedName>
    <definedName name="Query1_9">#REF!</definedName>
    <definedName name="Query2">'[84]CED 01_08_05'!$A$7:$I$252</definedName>
    <definedName name="Query2_100">[84]R_____1_Analyse_croisée!$A$7:$I$252</definedName>
    <definedName name="Query2_101">[84]R_____1_Analyse_croisée!$A$7:$I$252</definedName>
    <definedName name="Query2_102">[84]R_____1_Analyse_croisée!$A$7:$I$252</definedName>
    <definedName name="Query2_103">[84]R_____1_Analyse_croisée!$A$7:$I$252</definedName>
    <definedName name="Query2_11">'[85]CED 01_08_05'!$A$7:$I$252</definedName>
    <definedName name="Query2_112">[84]R_____1_Analyse_croisée!$A$7:$I$252</definedName>
    <definedName name="Query2_12">'[85]CED 01_08_05'!$A$7:$I$252</definedName>
    <definedName name="Query2_13">'[85]CED 01_08_05'!$A$7:$I$252</definedName>
    <definedName name="Query2_14">'[85]CED 01_08_05'!$A$7:$I$252</definedName>
    <definedName name="Query2_15">'[85]CED 01_08_05'!$A$7:$I$252</definedName>
    <definedName name="Query2_15_100">[85]R_____1_Analyse_croisée!$A$7:$I$252</definedName>
    <definedName name="Query2_15_101">[85]R_____1_Analyse_croisée!$A$7:$I$252</definedName>
    <definedName name="Query2_15_102">[85]R_____1_Analyse_croisée!$A$7:$I$252</definedName>
    <definedName name="Query2_15_103">[85]R_____1_Analyse_croisée!$A$7:$I$252</definedName>
    <definedName name="Query2_15_112">[85]R_____1_Analyse_croisée!$A$7:$I$252</definedName>
    <definedName name="Query2_15_61">[85]R_____1_Analyse_croisée!$A$7:$I$252</definedName>
    <definedName name="Query2_15_62">[85]R_____1_Analyse_croisée!$A$7:$I$252</definedName>
    <definedName name="Query2_15_63">[85]R_____1_Analyse_croisée!$A$7:$I$252</definedName>
    <definedName name="Query2_15_64">[85]R_____1_Analyse_croisée!$A$7:$I$252</definedName>
    <definedName name="Query2_15_65">[85]R_____1_Analyse_croisée!$A$7:$I$252</definedName>
    <definedName name="Query2_15_66">[85]R_____1_Analyse_croisée!$A$7:$I$252</definedName>
    <definedName name="Query2_15_68">[85]R_____1_Analyse_croisée!$A$7:$I$252</definedName>
    <definedName name="Query2_15_69">[85]R_____1_Analyse_croisée!$A$7:$I$252</definedName>
    <definedName name="Query2_15_70">[85]R_____1_Analyse_croisée!$A$7:$I$252</definedName>
    <definedName name="Query2_15_71">[85]R_____1_Analyse_croisée!$A$7:$I$252</definedName>
    <definedName name="Query2_15_72">[85]R_____1_Analyse_croisée!$A$7:$I$252</definedName>
    <definedName name="Query2_15_77">[85]R_____1_Analyse_croisée!$A$7:$I$252</definedName>
    <definedName name="Query2_15_78">[85]R_____1_Analyse_croisée!$A$7:$I$252</definedName>
    <definedName name="Query2_15_79">[85]R_____1_Analyse_croisée!$A$7:$I$252</definedName>
    <definedName name="Query2_15_87">[85]R_____1_Analyse_croisée!$A$7:$I$252</definedName>
    <definedName name="Query2_15_89">[85]R_____1_Analyse_croisée!$A$7:$I$252</definedName>
    <definedName name="Query2_15_90">[85]R_____1_Analyse_croisée!$A$7:$I$252</definedName>
    <definedName name="Query2_15_91">[85]R_____1_Analyse_croisée!$A$7:$I$252</definedName>
    <definedName name="Query2_15_93">[85]R_____1_Analyse_croisée!$A$7:$I$252</definedName>
    <definedName name="Query2_15_94">[85]R_____1_Analyse_croisée!$A$7:$I$252</definedName>
    <definedName name="Query2_15_95">[85]R_____1_Analyse_croisée!$A$7:$I$252</definedName>
    <definedName name="Query2_15_96">[85]R_____1_Analyse_croisée!$A$7:$I$252</definedName>
    <definedName name="Query2_16">'[85]CED 01_08_05'!$A$7:$I$252</definedName>
    <definedName name="Query2_17">'[85]CED 01_08_05'!$A$7:$I$252</definedName>
    <definedName name="Query2_18">'[85]CED 01_08_05'!$A$7:$I$252</definedName>
    <definedName name="Query2_18_100">[85]R_____1_Analyse_croisée!$A$7:$I$252</definedName>
    <definedName name="Query2_18_101">[85]R_____1_Analyse_croisée!$A$7:$I$252</definedName>
    <definedName name="Query2_18_102">[85]R_____1_Analyse_croisée!$A$7:$I$252</definedName>
    <definedName name="Query2_18_103">[85]R_____1_Analyse_croisée!$A$7:$I$252</definedName>
    <definedName name="Query2_18_112">[85]R_____1_Analyse_croisée!$A$7:$I$252</definedName>
    <definedName name="Query2_18_61">[85]R_____1_Analyse_croisée!$A$7:$I$252</definedName>
    <definedName name="Query2_18_62">[85]R_____1_Analyse_croisée!$A$7:$I$252</definedName>
    <definedName name="Query2_18_63">[85]R_____1_Analyse_croisée!$A$7:$I$252</definedName>
    <definedName name="Query2_18_64">[85]R_____1_Analyse_croisée!$A$7:$I$252</definedName>
    <definedName name="Query2_18_65">[85]R_____1_Analyse_croisée!$A$7:$I$252</definedName>
    <definedName name="Query2_18_66">[85]R_____1_Analyse_croisée!$A$7:$I$252</definedName>
    <definedName name="Query2_18_68">[85]R_____1_Analyse_croisée!$A$7:$I$252</definedName>
    <definedName name="Query2_18_69">[85]R_____1_Analyse_croisée!$A$7:$I$252</definedName>
    <definedName name="Query2_18_70">[85]R_____1_Analyse_croisée!$A$7:$I$252</definedName>
    <definedName name="Query2_18_71">[85]R_____1_Analyse_croisée!$A$7:$I$252</definedName>
    <definedName name="Query2_18_72">[85]R_____1_Analyse_croisée!$A$7:$I$252</definedName>
    <definedName name="Query2_18_77">[85]R_____1_Analyse_croisée!$A$7:$I$252</definedName>
    <definedName name="Query2_18_78">[85]R_____1_Analyse_croisée!$A$7:$I$252</definedName>
    <definedName name="Query2_18_79">[85]R_____1_Analyse_croisée!$A$7:$I$252</definedName>
    <definedName name="Query2_18_87">[85]R_____1_Analyse_croisée!$A$7:$I$252</definedName>
    <definedName name="Query2_18_89">[85]R_____1_Analyse_croisée!$A$7:$I$252</definedName>
    <definedName name="Query2_18_90">[85]R_____1_Analyse_croisée!$A$7:$I$252</definedName>
    <definedName name="Query2_18_91">[85]R_____1_Analyse_croisée!$A$7:$I$252</definedName>
    <definedName name="Query2_18_93">[85]R_____1_Analyse_croisée!$A$7:$I$252</definedName>
    <definedName name="Query2_18_94">[85]R_____1_Analyse_croisée!$A$7:$I$252</definedName>
    <definedName name="Query2_18_95">[85]R_____1_Analyse_croisée!$A$7:$I$252</definedName>
    <definedName name="Query2_18_96">[85]R_____1_Analyse_croisée!$A$7:$I$252</definedName>
    <definedName name="Query2_19">'[85]CED 01_08_05'!$A$7:$I$252</definedName>
    <definedName name="Query2_19_100">[85]R_____1_Analyse_croisée!$A$7:$I$252</definedName>
    <definedName name="Query2_19_101">[85]R_____1_Analyse_croisée!$A$7:$I$252</definedName>
    <definedName name="Query2_19_102">[85]R_____1_Analyse_croisée!$A$7:$I$252</definedName>
    <definedName name="Query2_19_103">[85]R_____1_Analyse_croisée!$A$7:$I$252</definedName>
    <definedName name="Query2_19_112">[85]R_____1_Analyse_croisée!$A$7:$I$252</definedName>
    <definedName name="Query2_19_61">[85]R_____1_Analyse_croisée!$A$7:$I$252</definedName>
    <definedName name="Query2_19_62">[85]R_____1_Analyse_croisée!$A$7:$I$252</definedName>
    <definedName name="Query2_19_63">[85]R_____1_Analyse_croisée!$A$7:$I$252</definedName>
    <definedName name="Query2_19_64">[85]R_____1_Analyse_croisée!$A$7:$I$252</definedName>
    <definedName name="Query2_19_65">[85]R_____1_Analyse_croisée!$A$7:$I$252</definedName>
    <definedName name="Query2_19_66">[85]R_____1_Analyse_croisée!$A$7:$I$252</definedName>
    <definedName name="Query2_19_68">[85]R_____1_Analyse_croisée!$A$7:$I$252</definedName>
    <definedName name="Query2_19_69">[85]R_____1_Analyse_croisée!$A$7:$I$252</definedName>
    <definedName name="Query2_19_70">[85]R_____1_Analyse_croisée!$A$7:$I$252</definedName>
    <definedName name="Query2_19_71">[85]R_____1_Analyse_croisée!$A$7:$I$252</definedName>
    <definedName name="Query2_19_72">[85]R_____1_Analyse_croisée!$A$7:$I$252</definedName>
    <definedName name="Query2_19_77">[85]R_____1_Analyse_croisée!$A$7:$I$252</definedName>
    <definedName name="Query2_19_78">[85]R_____1_Analyse_croisée!$A$7:$I$252</definedName>
    <definedName name="Query2_19_79">[85]R_____1_Analyse_croisée!$A$7:$I$252</definedName>
    <definedName name="Query2_19_87">[85]R_____1_Analyse_croisée!$A$7:$I$252</definedName>
    <definedName name="Query2_19_89">[85]R_____1_Analyse_croisée!$A$7:$I$252</definedName>
    <definedName name="Query2_19_90">[85]R_____1_Analyse_croisée!$A$7:$I$252</definedName>
    <definedName name="Query2_19_91">[85]R_____1_Analyse_croisée!$A$7:$I$252</definedName>
    <definedName name="Query2_19_93">[85]R_____1_Analyse_croisée!$A$7:$I$252</definedName>
    <definedName name="Query2_19_94">[85]R_____1_Analyse_croisée!$A$7:$I$252</definedName>
    <definedName name="Query2_19_95">[85]R_____1_Analyse_croisée!$A$7:$I$252</definedName>
    <definedName name="Query2_19_96">[85]R_____1_Analyse_croisée!$A$7:$I$252</definedName>
    <definedName name="Query2_2">#REF!</definedName>
    <definedName name="Query2_20">'[85]CED 01_08_05'!$A$7:$I$252</definedName>
    <definedName name="Query2_20_100">[85]R_____1_Analyse_croisée!$A$7:$I$252</definedName>
    <definedName name="Query2_20_101">[85]R_____1_Analyse_croisée!$A$7:$I$252</definedName>
    <definedName name="Query2_20_102">[85]R_____1_Analyse_croisée!$A$7:$I$252</definedName>
    <definedName name="Query2_20_103">[85]R_____1_Analyse_croisée!$A$7:$I$252</definedName>
    <definedName name="Query2_20_112">[85]R_____1_Analyse_croisée!$A$7:$I$252</definedName>
    <definedName name="Query2_20_61">[85]R_____1_Analyse_croisée!$A$7:$I$252</definedName>
    <definedName name="Query2_20_62">[85]R_____1_Analyse_croisée!$A$7:$I$252</definedName>
    <definedName name="Query2_20_63">[85]R_____1_Analyse_croisée!$A$7:$I$252</definedName>
    <definedName name="Query2_20_64">[85]R_____1_Analyse_croisée!$A$7:$I$252</definedName>
    <definedName name="Query2_20_65">[85]R_____1_Analyse_croisée!$A$7:$I$252</definedName>
    <definedName name="Query2_20_66">[85]R_____1_Analyse_croisée!$A$7:$I$252</definedName>
    <definedName name="Query2_20_68">[85]R_____1_Analyse_croisée!$A$7:$I$252</definedName>
    <definedName name="Query2_20_69">[85]R_____1_Analyse_croisée!$A$7:$I$252</definedName>
    <definedName name="Query2_20_70">[85]R_____1_Analyse_croisée!$A$7:$I$252</definedName>
    <definedName name="Query2_20_71">[85]R_____1_Analyse_croisée!$A$7:$I$252</definedName>
    <definedName name="Query2_20_72">[85]R_____1_Analyse_croisée!$A$7:$I$252</definedName>
    <definedName name="Query2_20_77">[85]R_____1_Analyse_croisée!$A$7:$I$252</definedName>
    <definedName name="Query2_20_78">[85]R_____1_Analyse_croisée!$A$7:$I$252</definedName>
    <definedName name="Query2_20_79">[85]R_____1_Analyse_croisée!$A$7:$I$252</definedName>
    <definedName name="Query2_20_87">[85]R_____1_Analyse_croisée!$A$7:$I$252</definedName>
    <definedName name="Query2_20_89">[85]R_____1_Analyse_croisée!$A$7:$I$252</definedName>
    <definedName name="Query2_20_90">[85]R_____1_Analyse_croisée!$A$7:$I$252</definedName>
    <definedName name="Query2_20_91">[85]R_____1_Analyse_croisée!$A$7:$I$252</definedName>
    <definedName name="Query2_20_93">[85]R_____1_Analyse_croisée!$A$7:$I$252</definedName>
    <definedName name="Query2_20_94">[85]R_____1_Analyse_croisée!$A$7:$I$252</definedName>
    <definedName name="Query2_20_95">[85]R_____1_Analyse_croisée!$A$7:$I$252</definedName>
    <definedName name="Query2_20_96">[85]R_____1_Analyse_croisée!$A$7:$I$252</definedName>
    <definedName name="Query2_21">'[85]CED 01_08_05'!$A$7:$I$252</definedName>
    <definedName name="Query2_21_100">[85]R_____1_Analyse_croisée!$A$7:$I$252</definedName>
    <definedName name="Query2_21_101">[85]R_____1_Analyse_croisée!$A$7:$I$252</definedName>
    <definedName name="Query2_21_102">[85]R_____1_Analyse_croisée!$A$7:$I$252</definedName>
    <definedName name="Query2_21_103">[85]R_____1_Analyse_croisée!$A$7:$I$252</definedName>
    <definedName name="Query2_21_112">[85]R_____1_Analyse_croisée!$A$7:$I$252</definedName>
    <definedName name="Query2_21_61">[85]R_____1_Analyse_croisée!$A$7:$I$252</definedName>
    <definedName name="Query2_21_62">[85]R_____1_Analyse_croisée!$A$7:$I$252</definedName>
    <definedName name="Query2_21_63">[85]R_____1_Analyse_croisée!$A$7:$I$252</definedName>
    <definedName name="Query2_21_64">[85]R_____1_Analyse_croisée!$A$7:$I$252</definedName>
    <definedName name="Query2_21_65">[85]R_____1_Analyse_croisée!$A$7:$I$252</definedName>
    <definedName name="Query2_21_66">[85]R_____1_Analyse_croisée!$A$7:$I$252</definedName>
    <definedName name="Query2_21_68">[85]R_____1_Analyse_croisée!$A$7:$I$252</definedName>
    <definedName name="Query2_21_69">[85]R_____1_Analyse_croisée!$A$7:$I$252</definedName>
    <definedName name="Query2_21_70">[85]R_____1_Analyse_croisée!$A$7:$I$252</definedName>
    <definedName name="Query2_21_71">[85]R_____1_Analyse_croisée!$A$7:$I$252</definedName>
    <definedName name="Query2_21_72">[85]R_____1_Analyse_croisée!$A$7:$I$252</definedName>
    <definedName name="Query2_21_77">[85]R_____1_Analyse_croisée!$A$7:$I$252</definedName>
    <definedName name="Query2_21_78">[85]R_____1_Analyse_croisée!$A$7:$I$252</definedName>
    <definedName name="Query2_21_79">[85]R_____1_Analyse_croisée!$A$7:$I$252</definedName>
    <definedName name="Query2_21_87">[85]R_____1_Analyse_croisée!$A$7:$I$252</definedName>
    <definedName name="Query2_21_89">[85]R_____1_Analyse_croisée!$A$7:$I$252</definedName>
    <definedName name="Query2_21_90">[85]R_____1_Analyse_croisée!$A$7:$I$252</definedName>
    <definedName name="Query2_21_91">[85]R_____1_Analyse_croisée!$A$7:$I$252</definedName>
    <definedName name="Query2_21_93">[85]R_____1_Analyse_croisée!$A$7:$I$252</definedName>
    <definedName name="Query2_21_94">[85]R_____1_Analyse_croisée!$A$7:$I$252</definedName>
    <definedName name="Query2_21_95">[85]R_____1_Analyse_croisée!$A$7:$I$252</definedName>
    <definedName name="Query2_21_96">[85]R_____1_Analyse_croisée!$A$7:$I$252</definedName>
    <definedName name="Query2_23">'[85]CED 01_08_05'!$A$7:$I$252</definedName>
    <definedName name="Query2_23_100">[85]R_____1_Analyse_croisée!$A$7:$I$252</definedName>
    <definedName name="Query2_23_101">[85]R_____1_Analyse_croisée!$A$7:$I$252</definedName>
    <definedName name="Query2_23_102">[85]R_____1_Analyse_croisée!$A$7:$I$252</definedName>
    <definedName name="Query2_23_103">[85]R_____1_Analyse_croisée!$A$7:$I$252</definedName>
    <definedName name="Query2_23_112">[85]R_____1_Analyse_croisée!$A$7:$I$252</definedName>
    <definedName name="Query2_23_61">[85]R_____1_Analyse_croisée!$A$7:$I$252</definedName>
    <definedName name="Query2_23_62">[85]R_____1_Analyse_croisée!$A$7:$I$252</definedName>
    <definedName name="Query2_23_63">[85]R_____1_Analyse_croisée!$A$7:$I$252</definedName>
    <definedName name="Query2_23_64">[85]R_____1_Analyse_croisée!$A$7:$I$252</definedName>
    <definedName name="Query2_23_65">[85]R_____1_Analyse_croisée!$A$7:$I$252</definedName>
    <definedName name="Query2_23_66">[85]R_____1_Analyse_croisée!$A$7:$I$252</definedName>
    <definedName name="Query2_23_68">[85]R_____1_Analyse_croisée!$A$7:$I$252</definedName>
    <definedName name="Query2_23_69">[85]R_____1_Analyse_croisée!$A$7:$I$252</definedName>
    <definedName name="Query2_23_70">[85]R_____1_Analyse_croisée!$A$7:$I$252</definedName>
    <definedName name="Query2_23_71">[85]R_____1_Analyse_croisée!$A$7:$I$252</definedName>
    <definedName name="Query2_23_72">[85]R_____1_Analyse_croisée!$A$7:$I$252</definedName>
    <definedName name="Query2_23_77">[85]R_____1_Analyse_croisée!$A$7:$I$252</definedName>
    <definedName name="Query2_23_78">[85]R_____1_Analyse_croisée!$A$7:$I$252</definedName>
    <definedName name="Query2_23_79">[85]R_____1_Analyse_croisée!$A$7:$I$252</definedName>
    <definedName name="Query2_23_87">[85]R_____1_Analyse_croisée!$A$7:$I$252</definedName>
    <definedName name="Query2_23_89">[85]R_____1_Analyse_croisée!$A$7:$I$252</definedName>
    <definedName name="Query2_23_90">[85]R_____1_Analyse_croisée!$A$7:$I$252</definedName>
    <definedName name="Query2_23_91">[85]R_____1_Analyse_croisée!$A$7:$I$252</definedName>
    <definedName name="Query2_23_93">[85]R_____1_Analyse_croisée!$A$7:$I$252</definedName>
    <definedName name="Query2_23_94">[85]R_____1_Analyse_croisée!$A$7:$I$252</definedName>
    <definedName name="Query2_23_95">[85]R_____1_Analyse_croisée!$A$7:$I$252</definedName>
    <definedName name="Query2_23_96">[85]R_____1_Analyse_croisée!$A$7:$I$252</definedName>
    <definedName name="Query2_24">'[85]CED 01_08_05'!$A$7:$I$252</definedName>
    <definedName name="Query2_24_100">[85]R_____1_Analyse_croisée!$A$7:$I$252</definedName>
    <definedName name="Query2_24_101">[85]R_____1_Analyse_croisée!$A$7:$I$252</definedName>
    <definedName name="Query2_24_102">[85]R_____1_Analyse_croisée!$A$7:$I$252</definedName>
    <definedName name="Query2_24_103">[85]R_____1_Analyse_croisée!$A$7:$I$252</definedName>
    <definedName name="Query2_24_112">[85]R_____1_Analyse_croisée!$A$7:$I$252</definedName>
    <definedName name="Query2_24_61">[85]R_____1_Analyse_croisée!$A$7:$I$252</definedName>
    <definedName name="Query2_24_62">[85]R_____1_Analyse_croisée!$A$7:$I$252</definedName>
    <definedName name="Query2_24_63">[85]R_____1_Analyse_croisée!$A$7:$I$252</definedName>
    <definedName name="Query2_24_64">[85]R_____1_Analyse_croisée!$A$7:$I$252</definedName>
    <definedName name="Query2_24_65">[85]R_____1_Analyse_croisée!$A$7:$I$252</definedName>
    <definedName name="Query2_24_66">[85]R_____1_Analyse_croisée!$A$7:$I$252</definedName>
    <definedName name="Query2_24_68">[85]R_____1_Analyse_croisée!$A$7:$I$252</definedName>
    <definedName name="Query2_24_69">[85]R_____1_Analyse_croisée!$A$7:$I$252</definedName>
    <definedName name="Query2_24_70">[85]R_____1_Analyse_croisée!$A$7:$I$252</definedName>
    <definedName name="Query2_24_71">[85]R_____1_Analyse_croisée!$A$7:$I$252</definedName>
    <definedName name="Query2_24_72">[85]R_____1_Analyse_croisée!$A$7:$I$252</definedName>
    <definedName name="Query2_24_77">[85]R_____1_Analyse_croisée!$A$7:$I$252</definedName>
    <definedName name="Query2_24_78">[85]R_____1_Analyse_croisée!$A$7:$I$252</definedName>
    <definedName name="Query2_24_79">[85]R_____1_Analyse_croisée!$A$7:$I$252</definedName>
    <definedName name="Query2_24_87">[85]R_____1_Analyse_croisée!$A$7:$I$252</definedName>
    <definedName name="Query2_24_89">[85]R_____1_Analyse_croisée!$A$7:$I$252</definedName>
    <definedName name="Query2_24_90">[85]R_____1_Analyse_croisée!$A$7:$I$252</definedName>
    <definedName name="Query2_24_91">[85]R_____1_Analyse_croisée!$A$7:$I$252</definedName>
    <definedName name="Query2_24_93">[85]R_____1_Analyse_croisée!$A$7:$I$252</definedName>
    <definedName name="Query2_24_94">[85]R_____1_Analyse_croisée!$A$7:$I$252</definedName>
    <definedName name="Query2_24_95">[85]R_____1_Analyse_croisée!$A$7:$I$252</definedName>
    <definedName name="Query2_24_96">[85]R_____1_Analyse_croisée!$A$7:$I$252</definedName>
    <definedName name="Query2_3">#REF!</definedName>
    <definedName name="Query2_61">[84]R_____1_Analyse_croisée!$A$7:$I$252</definedName>
    <definedName name="Query2_62">[84]R_____1_Analyse_croisée!$A$7:$I$252</definedName>
    <definedName name="Query2_63">[84]R_____1_Analyse_croisée!$A$7:$I$252</definedName>
    <definedName name="Query2_64">[84]R_____1_Analyse_croisée!$A$7:$I$252</definedName>
    <definedName name="Query2_65">[84]R_____1_Analyse_croisée!$A$7:$I$252</definedName>
    <definedName name="Query2_66">[84]R_____1_Analyse_croisée!$A$7:$I$252</definedName>
    <definedName name="Query2_68">[84]R_____1_Analyse_croisée!$A$7:$I$252</definedName>
    <definedName name="Query2_69">[84]R_____1_Analyse_croisée!$A$7:$I$252</definedName>
    <definedName name="Query2_7">#REF!</definedName>
    <definedName name="Query2_70">[84]R_____1_Analyse_croisée!$A$7:$I$252</definedName>
    <definedName name="Query2_71">[84]R_____1_Analyse_croisée!$A$7:$I$252</definedName>
    <definedName name="Query2_72">[84]R_____1_Analyse_croisée!$A$7:$I$252</definedName>
    <definedName name="Query2_77">[84]R_____1_Analyse_croisée!$A$7:$I$252</definedName>
    <definedName name="Query2_78">[84]R_____1_Analyse_croisée!$A$7:$I$252</definedName>
    <definedName name="Query2_79">[84]R_____1_Analyse_croisée!$A$7:$I$252</definedName>
    <definedName name="Query2_87">[84]R_____1_Analyse_croisée!$A$7:$I$252</definedName>
    <definedName name="Query2_89">[84]R_____1_Analyse_croisée!$A$7:$I$252</definedName>
    <definedName name="Query2_9">'[85]CED 01_08_05'!$A$7:$I$252</definedName>
    <definedName name="Query2_90">[84]R_____1_Analyse_croisée!$A$7:$I$252</definedName>
    <definedName name="Query2_91">[84]R_____1_Analyse_croisée!$A$7:$I$252</definedName>
    <definedName name="Query2_93">[84]R_____1_Analyse_croisée!$A$7:$I$252</definedName>
    <definedName name="Query2_94">[84]R_____1_Analyse_croisée!$A$7:$I$252</definedName>
    <definedName name="Query2_95">[84]R_____1_Analyse_croisée!$A$7:$I$252</definedName>
    <definedName name="Query2_96">[84]R_____1_Analyse_croisée!$A$7:$I$252</definedName>
    <definedName name="QURY7792">#REF!</definedName>
    <definedName name="QURY9962">#REF!</definedName>
    <definedName name="R_Col2_S131120G_D5_r">'[86]~Col2'!$D$596</definedName>
    <definedName name="R_Col3_S131120G_D5_r">'[86]~Col3'!$D$480</definedName>
    <definedName name="R_Col4_S131120G_D5_r">'[86]~Col4'!$D$480</definedName>
    <definedName name="RBOP">NA()</definedName>
    <definedName name="RBOP_9">NA()</definedName>
    <definedName name="REAL">#REF!</definedName>
    <definedName name="REALISATION">#REF!</definedName>
    <definedName name="Réalisations_DGI">#REF!</definedName>
    <definedName name="Réalisations_IR">#REF!</definedName>
    <definedName name="Réalisations_IS">#REF!</definedName>
    <definedName name="realmois">#REF!</definedName>
    <definedName name="RECAP">#REF!</definedName>
    <definedName name="Récap1">#REF!</definedName>
    <definedName name="Récap2">#REF!</definedName>
    <definedName name="RECHCP">#REF!</definedName>
    <definedName name="recopie_total">#REF!</definedName>
    <definedName name="redevance">#REF!</definedName>
    <definedName name="redevance_41">#REF!</definedName>
    <definedName name="Ref">#REF!</definedName>
    <definedName name="Ref_13">#REF!</definedName>
    <definedName name="Ref_5">NA()</definedName>
    <definedName name="Ref_9">NA()</definedName>
    <definedName name="RéférenceMandatement">#REF!</definedName>
    <definedName name="RéférentielChorus">#REF!</definedName>
    <definedName name="régions">#REF!</definedName>
    <definedName name="régul">"$#REF !.$C$5"</definedName>
    <definedName name="regul_21nov">#REF!</definedName>
    <definedName name="rem_principales_C">#REF!</definedName>
    <definedName name="rem_prinicipales_B">#REF!</definedName>
    <definedName name="REMTVA">#REF!</definedName>
    <definedName name="remu_principales_A">#REF!</definedName>
    <definedName name="remu_principales_cadre">#REF!</definedName>
    <definedName name="remu2002">'[11]I - Données de base CB'!$C$14</definedName>
    <definedName name="remu2003">'[15]I - Données de base'!#REF!</definedName>
    <definedName name="remu2003_1">'[87]I _ Socle d_exécution n_1'!#REF!</definedName>
    <definedName name="remu2003_4">'[87]I _ Socle d_exécution n_1'!#REF!</definedName>
    <definedName name="Repart_charge">#REF!</definedName>
    <definedName name="REPARTITION">#REF!</definedName>
    <definedName name="ReportEtatH">#REF!</definedName>
    <definedName name="reposrts">#REF!</definedName>
    <definedName name="ressources">#REF!</definedName>
    <definedName name="RESTIS">#REF!</definedName>
    <definedName name="RESULT">#REF!</definedName>
    <definedName name="retadd">[13]paramètres!$E$31</definedName>
    <definedName name="RETD">#REF!</definedName>
    <definedName name="Revalo_RG">#REF!</definedName>
    <definedName name="revalorisations">#REF!</definedName>
    <definedName name="rferfeer">#REF!</definedName>
    <definedName name="rfini1">#REF!</definedName>
    <definedName name="rfini2">#REF!</definedName>
    <definedName name="rfini3">#REF!</definedName>
    <definedName name="rfini4">#REF!</definedName>
    <definedName name="rfini5">#REF!</definedName>
    <definedName name="rfini6">#REF!</definedName>
    <definedName name="rfini7">#REF!</definedName>
    <definedName name="RGA">'[52]227'!#REF!</definedName>
    <definedName name="RGA_5">'[51]MAAP disponible 2010'!#REF!</definedName>
    <definedName name="RGA_9">#REF!</definedName>
    <definedName name="Rnf_D1_B_L3">'[7]Etape 2'!$M$14</definedName>
    <definedName name="Rôle_DGME">#REF!</definedName>
    <definedName name="Rôle_DGME_13">#REF!</definedName>
    <definedName name="Rôle_DGME_5">NA()</definedName>
    <definedName name="Rôle_DGME_9">NA()</definedName>
    <definedName name="RP">#REF!</definedName>
    <definedName name="RPGO2">#REF!</definedName>
    <definedName name="rr">#REF!</definedName>
    <definedName name="rtet">"$#REF !.$G$60:$G$60"</definedName>
    <definedName name="S17_">#N/A</definedName>
    <definedName name="S18_">#N/A</definedName>
    <definedName name="S19_">#REF!</definedName>
    <definedName name="S2_">#REF!</definedName>
    <definedName name="S20_">#N/A</definedName>
    <definedName name="S21_">#N/A</definedName>
    <definedName name="S3_">#REF!</definedName>
    <definedName name="S6_">#REF!</definedName>
    <definedName name="S8_">#REF!</definedName>
    <definedName name="S9_">#REF!</definedName>
    <definedName name="saisi">#REF!</definedName>
    <definedName name="Saisie">#REF!</definedName>
    <definedName name="SALAIRE">#REF!</definedName>
    <definedName name="salc1">'[2]II - Salaires PMT'!$D$5</definedName>
    <definedName name="salc10">#REF!</definedName>
    <definedName name="salc11">#REF!</definedName>
    <definedName name="salc12">#REF!</definedName>
    <definedName name="salc2">'[2]II - Salaires PMT'!$D$6</definedName>
    <definedName name="salc3">'[2]II - Salaires PMT'!$D$7</definedName>
    <definedName name="salc4">'[2]II - Salaires PMT'!$D$8</definedName>
    <definedName name="salc5">'[2]II - Salaires PMT'!$D$10</definedName>
    <definedName name="salc6">'[2]II - Salaires PMT'!$D$9</definedName>
    <definedName name="salc7">'[21]II - Hyp. salariales'!$D$11</definedName>
    <definedName name="salc8">'[21]II - Hyp. salariales'!$D$12</definedName>
    <definedName name="salc9">#REF!</definedName>
    <definedName name="sals1">'[2]II - Salaires PMT'!$E$5</definedName>
    <definedName name="sals2">'[2]II - Salaires PMT'!$E$6</definedName>
    <definedName name="sals3">'[2]II - Salaires PMT'!$E$7</definedName>
    <definedName name="sals4">'[2]II - Salaires PMT'!$E$8</definedName>
    <definedName name="sals5">'[2]II - Salaires PMT'!$E$10</definedName>
    <definedName name="sals6">'[2]II - Salaires PMT'!$E$9</definedName>
    <definedName name="sals7">#REF!</definedName>
    <definedName name="sals8">#REF!</definedName>
    <definedName name="scd">'[88]base titre 2 pour 2009'!#REF!</definedName>
    <definedName name="scénario">#REF!</definedName>
    <definedName name="sd3ème">#REF!</definedName>
    <definedName name="sdb">#REF!</definedName>
    <definedName name="sdfd">'[4]I - Données de base PMT'!#REF!</definedName>
    <definedName name="sdg">#REF!</definedName>
    <definedName name="sdljfldjqskmf">'[89]TOTAL 06-07'!P99:R$270</definedName>
    <definedName name="sdq">[74]List!$F$3:$F$15</definedName>
    <definedName name="secteur_immo_domanial">#REF!</definedName>
    <definedName name="secteur_locatif">#REF!</definedName>
    <definedName name="Section_Ministérielle">#REF!</definedName>
    <definedName name="SECURITE">#REF!</definedName>
    <definedName name="securité">#REF!</definedName>
    <definedName name="sécurité">#REF!</definedName>
    <definedName name="securité41">#REF!</definedName>
    <definedName name="sens_perim">#REF!</definedName>
    <definedName name="SEQUOIA">#REF!</definedName>
    <definedName name="sfq">[74]List!$D$3:$D$4</definedName>
    <definedName name="sft">[13]paramètres!$E$23</definedName>
    <definedName name="SH">#REF!</definedName>
    <definedName name="SHDGI">#REF!</definedName>
    <definedName name="SIRH">#REF!</definedName>
    <definedName name="sirh_2d">#REF!</definedName>
    <definedName name="SMIC_au_1er_juillet">#REF!</definedName>
    <definedName name="socle">#REF!</definedName>
    <definedName name="socle_autres_dépenses">#REF!</definedName>
    <definedName name="solde_41413_AIEa">'[90]Données à saisir'!$B$33</definedName>
    <definedName name="solde_41413_ILa">'[90]Données à saisir'!$B$34</definedName>
    <definedName name="solde_41413_IRa">'[90]Données à saisir'!$B$32</definedName>
    <definedName name="solde_47511411">'[90]Données à saisir'!$B$5</definedName>
    <definedName name="solde_47511412">'[90]Données à saisir'!$B$6</definedName>
    <definedName name="solde_47511413">'[90]Données à saisir'!$B$7</definedName>
    <definedName name="solde_4751142">'[90]Données à saisir'!$B$8</definedName>
    <definedName name="SORT2">#N/A</definedName>
    <definedName name="SORT4">#N/A</definedName>
    <definedName name="SORT6">#N/A</definedName>
    <definedName name="sous_actions">#REF!</definedName>
    <definedName name="spec_120131_TH">'[20]Données à saisir'!$D$25</definedName>
    <definedName name="spec_230911_TH">'[20]Données à saisir'!$D$27</definedName>
    <definedName name="spec_233301_TH">'[20]Données à saisir'!$D$31</definedName>
    <definedName name="sqd">'[4]I - Données de base PMT'!$C$12</definedName>
    <definedName name="ss">#REF!</definedName>
    <definedName name="stageA">#REF!</definedName>
    <definedName name="stageB">#REF!</definedName>
    <definedName name="stageC">#REF!</definedName>
    <definedName name="stageCadre">#REF!</definedName>
    <definedName name="Surface_maxi">#REF!</definedName>
    <definedName name="Synthèse">#REF!</definedName>
    <definedName name="Synthèse1">[91]Synthèse!#REF!</definedName>
    <definedName name="Synthèse5">#REF!</definedName>
    <definedName name="SynthèseDIRECTION">#REF!</definedName>
    <definedName name="SynthèseFABIENNE">#REF!</definedName>
    <definedName name="SynthèseFormationExterne">#REF!</definedName>
    <definedName name="t">#REF!</definedName>
    <definedName name="TAB">#REF!</definedName>
    <definedName name="tab_prog">#REF!</definedName>
    <definedName name="TAB2A">#REF!</definedName>
    <definedName name="TAB2B">#REF!</definedName>
    <definedName name="Tab2bis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lBDG">#REF!</definedName>
    <definedName name="TablCpteBDG">#REF!</definedName>
    <definedName name="TablCpteCCR">#REF!</definedName>
    <definedName name="TABLE">#REF!</definedName>
    <definedName name="table_9">NA()</definedName>
    <definedName name="table_actions">#REF!</definedName>
    <definedName name="Table_Corresp">#REF!</definedName>
    <definedName name="TABLE_MOIS">'[92]TABLE MOIS'!$B$2:$D$13</definedName>
    <definedName name="Table_OO59_LOLF">#REF!</definedName>
    <definedName name="TABLE_OS">#REF!</definedName>
    <definedName name="TABLE_PROG">#REF!</definedName>
    <definedName name="tableau_BOP_5">NA()</definedName>
    <definedName name="tableau_BOP_6">NA()</definedName>
    <definedName name="Tableau1AE">#REF!</definedName>
    <definedName name="Tableau1CP">#REF!</definedName>
    <definedName name="TableauSimul">#REF!</definedName>
    <definedName name="TABLEDS">#REF!</definedName>
    <definedName name="TABX">'[93]DM T2'!$A$1:$I$35</definedName>
    <definedName name="talf">#REF!</definedName>
    <definedName name="talf1">#REF!</definedName>
    <definedName name="tals">#REF!</definedName>
    <definedName name="tals2">#REF!</definedName>
    <definedName name="tapl">#REF!</definedName>
    <definedName name="taux">#REF!</definedName>
    <definedName name="TAUX_CHARGE">"$#REF !.$B$132"</definedName>
    <definedName name="TAUX_CHARGE_2">"$#REF !.$B$132"</definedName>
    <definedName name="Taux_de_sub.">#REF!</definedName>
    <definedName name="Taux_par_dep">#REF!</definedName>
    <definedName name="TauxcadreA_par_dep">#REF!</definedName>
    <definedName name="TauxcadreB_par_dep">#REF!</definedName>
    <definedName name="TauxcadreC_par_dep">#REF!</definedName>
    <definedName name="Tauxfermeture_par_dep">#REF!</definedName>
    <definedName name="TB">#REF!</definedName>
    <definedName name="TB_ST">#REF!</definedName>
    <definedName name="TB_ST1">#REF!</definedName>
    <definedName name="tcd">#REF!</definedName>
    <definedName name="TF">#REF!</definedName>
    <definedName name="TF_courantes">[94]RECRES!$E$36</definedName>
    <definedName name="TF_précédentes">[94]RECRES!$E$35</definedName>
    <definedName name="TFc">#REF!</definedName>
    <definedName name="TFp">'[7]Etape 1'!$I$9</definedName>
    <definedName name="tghth" localSheetId="4" hidden="1">{"'TBADMI (Annexe 3)'!$B$164:$G$189"}</definedName>
    <definedName name="tghth" localSheetId="0" hidden="1">{"'TBADMI (Annexe 3)'!$B$164:$G$189"}</definedName>
    <definedName name="tghth" localSheetId="3" hidden="1">{"'TBADMI (Annexe 3)'!$B$164:$G$189"}</definedName>
    <definedName name="tghth" localSheetId="6" hidden="1">{"'TBADMI (Annexe 3)'!$B$164:$G$189"}</definedName>
    <definedName name="tghth" localSheetId="1" hidden="1">{"'TBADMI (Annexe 3)'!$B$164:$G$189"}</definedName>
    <definedName name="tghth" hidden="1">{"'TBADMI (Annexe 3)'!$B$164:$G$189"}</definedName>
    <definedName name="TGS">#N/A</definedName>
    <definedName name="th">#REF!</definedName>
    <definedName name="TH_courante_D3">'[20]Données à saisir'!#REF!</definedName>
    <definedName name="THa">'[7]Etape 3'!$E$31</definedName>
    <definedName name="THc">'[20]Etape 1'!$F$9</definedName>
    <definedName name="THp">'[20]Etape 1'!$G$9</definedName>
    <definedName name="TIM">#REF!</definedName>
    <definedName name="TIPP">#REF!</definedName>
    <definedName name="titres">#REF!</definedName>
    <definedName name="titres_LOLF">#REF!</definedName>
    <definedName name="tot_agrégats">#REF!</definedName>
    <definedName name="TOTAL">#REF!</definedName>
    <definedName name="total_1bsecteurbudget">#REF!</definedName>
    <definedName name="Total_anciens_combattants">#REF!</definedName>
    <definedName name="Total_AUTRES_DEPENSES_RESEAU" localSheetId="3">[0]!Edition2èmeà3èmeb42</definedName>
    <definedName name="Total_AUTRES_DEPENSES_RESEAU" localSheetId="6">[0]!Edition2èmeà3èmeb42</definedName>
    <definedName name="Total_AUTRES_DEPENSES_RESEAU">[0]!Edition2èmeà3èmeb42</definedName>
    <definedName name="Total_AUTRES_DEPENSES_RESEAU_1" localSheetId="3">Edition2èmeà3èmeb42</definedName>
    <definedName name="Total_AUTRES_DEPENSES_RESEAU_1" localSheetId="6">Edition2èmeà3èmeb42</definedName>
    <definedName name="Total_AUTRES_DEPENSES_RESEAU_1">Edition2èmeà3èmeb42</definedName>
    <definedName name="Total_AUTRES_DEPENSES_RESEAU_2" localSheetId="3">Edition2èmeà3èmeb42</definedName>
    <definedName name="Total_AUTRES_DEPENSES_RESEAU_2" localSheetId="6">Edition2èmeà3èmeb42</definedName>
    <definedName name="Total_AUTRES_DEPENSES_RESEAU_2">Edition2èmeà3èmeb42</definedName>
    <definedName name="Total_AUTRES_DEPENSES_RESEAU_3" localSheetId="3">Edition2èmeà3èmeb42</definedName>
    <definedName name="Total_AUTRES_DEPENSES_RESEAU_3" localSheetId="6">Edition2èmeà3èmeb42</definedName>
    <definedName name="Total_AUTRES_DEPENSES_RESEAU_3">Edition2èmeà3èmeb42</definedName>
    <definedName name="Total_AUTRES_DEPENSES_RESEAU_4" localSheetId="3">Edition2èmeà3èmeb42</definedName>
    <definedName name="Total_AUTRES_DEPENSES_RESEAU_4" localSheetId="6">Edition2èmeà3èmeb42</definedName>
    <definedName name="Total_AUTRES_DEPENSES_RESEAU_4">Edition2èmeà3èmeb42</definedName>
    <definedName name="Total_AUTRES_DEPENSES_RESEAU_5" localSheetId="3">Edition2èmeà3èmeb42</definedName>
    <definedName name="Total_AUTRES_DEPENSES_RESEAU_5" localSheetId="6">Edition2èmeà3èmeb42</definedName>
    <definedName name="Total_AUTRES_DEPENSES_RESEAU_5">Edition2èmeà3èmeb42</definedName>
    <definedName name="Total_AUTRES_DEPENSES_RESEAU_6" localSheetId="3">Edition2èmeà3èmeb42</definedName>
    <definedName name="Total_AUTRES_DEPENSES_RESEAU_6" localSheetId="6">Edition2èmeà3èmeb42</definedName>
    <definedName name="Total_AUTRES_DEPENSES_RESEAU_6">Edition2èmeà3èmeb42</definedName>
    <definedName name="Total_AUTRES_DEPENSES_RESEAU_7" localSheetId="3">Edition2èmeà3èmeb42</definedName>
    <definedName name="Total_AUTRES_DEPENSES_RESEAU_7" localSheetId="6">Edition2èmeà3èmeb42</definedName>
    <definedName name="Total_AUTRES_DEPENSES_RESEAU_7">Edition2èmeà3èmeb42</definedName>
    <definedName name="total_budgets_déconcentrés" localSheetId="3">#REF!</definedName>
    <definedName name="total_budgets_déconcentrés" localSheetId="6">#REF!</definedName>
    <definedName name="total_budgets_déconcentrés">#REF!</definedName>
    <definedName name="total_ligne_1" localSheetId="3">#REF!</definedName>
    <definedName name="total_ligne_1" localSheetId="6">#REF!</definedName>
    <definedName name="total_ligne_1">#REF!</definedName>
    <definedName name="total_ligne_2" localSheetId="3">#REF!</definedName>
    <definedName name="total_ligne_2" localSheetId="6">#REF!</definedName>
    <definedName name="total_ligne_2">#REF!</definedName>
    <definedName name="total_ligne_3">#REF!</definedName>
    <definedName name="Total_part_BRUTE_de_redevance_TV">#REF!</definedName>
    <definedName name="Total_part_brute_RTV">#REF!</definedName>
    <definedName name="Total_part_NETTE_de_redevance_TV">#REF!</definedName>
    <definedName name="Total_part_NETTE_de_RTV">#REF!</definedName>
    <definedName name="Total_part_NETTE_RTV">#REF!</definedName>
    <definedName name="total_rémunérations">[95]DB6!$D$10</definedName>
    <definedName name="TOTALPREVI">#REF!</definedName>
    <definedName name="TOTHP">#REF!</definedName>
    <definedName name="tp">#REF!</definedName>
    <definedName name="TPc">#REF!</definedName>
    <definedName name="TPp">'[7]Etape 1'!$K$9</definedName>
    <definedName name="TR">#REF!</definedName>
    <definedName name="transf">#REF!</definedName>
    <definedName name="transf2002">'[15]I - Données de base'!#REF!</definedName>
    <definedName name="transf2002_1">'[87]I _ Socle d_exécution n_1'!#REF!</definedName>
    <definedName name="transf2002_4">'[87]I _ Socle d_exécution n_1'!#REF!</definedName>
    <definedName name="transfertsDae">#REF!</definedName>
    <definedName name="transfertsDcat">#REF!</definedName>
    <definedName name="transfertsDcp">#REF!</definedName>
    <definedName name="transfertsDestination">#REF!</definedName>
    <definedName name="transfertsOae">#REF!</definedName>
    <definedName name="transfertsOcat">#REF!</definedName>
    <definedName name="transfertsOcp">#REF!</definedName>
    <definedName name="transfertsOrigine">#REF!</definedName>
    <definedName name="TRANSPORTSBIENS">#REF!</definedName>
    <definedName name="travaux_impression">#REF!</definedName>
    <definedName name="TRAVAUXENTRETIEN">#REF!</definedName>
    <definedName name="trc">#REF!</definedName>
    <definedName name="TRRA1">#REF!</definedName>
    <definedName name="TRRA2">#REF!</definedName>
    <definedName name="TRRA3">#REF!</definedName>
    <definedName name="TRRA4">#REF!</definedName>
    <definedName name="TRRA5">#REF!</definedName>
    <definedName name="TS">#REF!</definedName>
    <definedName name="tt">'[23]II - Hyp. salariales'!$D$7</definedName>
    <definedName name="ttapl">#REF!</definedName>
    <definedName name="ttt">#REF!</definedName>
    <definedName name="TVA">#REF!</definedName>
    <definedName name="tva_2">"$'taxe salaires'.$#REF !$#REF !"</definedName>
    <definedName name="TVAN">#REF!</definedName>
    <definedName name="txchargesprimes">#REF!</definedName>
    <definedName name="txchargesprimes_9">NA()</definedName>
    <definedName name="txchargesremuprincip">#REF!</definedName>
    <definedName name="txchargesremuprincip_9">NA()</definedName>
    <definedName name="txdepTP">#REF!</definedName>
    <definedName name="type_brique">#REF!</definedName>
    <definedName name="type_creation">#REF!</definedName>
    <definedName name="type_op1">#REF!</definedName>
    <definedName name="type_op2">#REF!</definedName>
    <definedName name="Type_perimetre">#REF!</definedName>
    <definedName name="type_suppression">#REF!</definedName>
    <definedName name="type_transfert">#REF!</definedName>
    <definedName name="TypeMN">[41]Liste!$E$8:$E$10</definedName>
    <definedName name="TypesMN">#REF!</definedName>
    <definedName name="TypeTransfert">[41]Liste!$F$8:$F$11</definedName>
    <definedName name="typres">#REF!</definedName>
    <definedName name="u">#REF!</definedName>
    <definedName name="UB">#REF!</definedName>
    <definedName name="UBRprog">'[8]P134 - position Rprog revue'!$B$12:$B$41</definedName>
    <definedName name="uoAE">#REF!</definedName>
    <definedName name="uoCP">#REF!</definedName>
    <definedName name="uu">#REF!</definedName>
    <definedName name="UUU">#REF!</definedName>
    <definedName name="v">#REF!</definedName>
    <definedName name="vac">#REF!</definedName>
    <definedName name="val_pt_1_4">#REF!</definedName>
    <definedName name="valdupt">'[96]31-90 '!$K$2</definedName>
    <definedName name="valeur_point_février_2007">[43]parametre!$B$13</definedName>
    <definedName name="valeur_point_mars_2008">[43]parametre!$B$14</definedName>
    <definedName name="valeur_point_octobre_2008">[43]parametre!$B$15</definedName>
    <definedName name="Valeurs">#REF!</definedName>
    <definedName name="VALPOINT_1">#REF!</definedName>
    <definedName name="valpt">#REF!</definedName>
    <definedName name="Variation_scolarité">#REF!</definedName>
    <definedName name="Version1">#REF!</definedName>
    <definedName name="Version2">#REF!</definedName>
    <definedName name="Version3">#REF!</definedName>
    <definedName name="VertArt41">#REF!</definedName>
    <definedName name="VertArt42">#REF!</definedName>
    <definedName name="veuro">[97]EURO!$B$1</definedName>
    <definedName name="vic">#REF!</definedName>
    <definedName name="vieilinv">[13]paramètres!$E$30</definedName>
    <definedName name="vp">#REF!</definedName>
    <definedName name="Vue_après_extraction">#REF!</definedName>
    <definedName name="Vue_saisie">#REF!</definedName>
    <definedName name="vv">#REF!</definedName>
    <definedName name="w">'[50]I - Données de base'!#REF!</definedName>
    <definedName name="x">#REF!</definedName>
    <definedName name="X_2">"$#REF !.$A$3:$I$63"</definedName>
    <definedName name="XTR">#REF!</definedName>
    <definedName name="XX">"$#REF !.$A$5:$G$78"</definedName>
    <definedName name="XX_2">"$#REF !.$A$5:$G$78"</definedName>
    <definedName name="y">'[98]E-1'!$D$4</definedName>
    <definedName name="youp">[25]Accueil!$B$61</definedName>
    <definedName name="yth">#REF!</definedName>
    <definedName name="yukyuk">'[3]I - Données de base'!#REF!</definedName>
    <definedName name="yy">'[23]II - Hyp. salariales'!$D$8</definedName>
    <definedName name="z">'[99]Avce CollLoc'!$B$3</definedName>
    <definedName name="zer">'[100]base titre 2 pour 2009'!#REF!</definedName>
    <definedName name="zerz">'[100]base titre 2 pour 2009'!#REF!</definedName>
    <definedName name="zerzer">'[100]base titre 2 pour 2009'!#REF!</definedName>
    <definedName name="zerzerz">'[100]base titre 2 pour 2009'!#REF!</definedName>
    <definedName name="_xlnm.Print_Area" localSheetId="4">' CTM TAB 3-1'!$A$1:$L$26</definedName>
    <definedName name="_xlnm.Print_Area" localSheetId="2">'CTM TAB 2-1'!$A$1:$L$40</definedName>
    <definedName name="_xlnm.Print_Area" localSheetId="5">'CTM TAB 3-2'!$A$1:$L$26</definedName>
    <definedName name="_xlnm.Print_Area" localSheetId="6">'CTM TAB 3-3 '!$A$1:$M$38</definedName>
    <definedName name="_xlnm.Print_Area" localSheetId="7">'CTM TAB 4'!$A$1:$C$66</definedName>
    <definedName name="zone_de_destination" localSheetId="3">'[101]Saisie du jour 18-10-07'!#REF!</definedName>
    <definedName name="zone_de_destination" localSheetId="6">'[101]Saisie du jour 18-10-07'!#REF!</definedName>
    <definedName name="zone_de_destination">'[101]Saisie du jour 18-10-07'!#REF!</definedName>
    <definedName name="Zone_impres_MI" localSheetId="3">#REF!</definedName>
    <definedName name="Zone_impres_MI" localSheetId="6">#REF!</definedName>
    <definedName name="Zone_impres_MI">#REF!</definedName>
    <definedName name="zone_tcd" localSheetId="3">#REF!</definedName>
    <definedName name="zone_tcd" localSheetId="6">#REF!</definedName>
    <definedName name="zone_tcd">#REF!</definedName>
    <definedName name="Zone1" localSheetId="3">#REF!</definedName>
    <definedName name="Zone1" localSheetId="6">#REF!</definedName>
    <definedName name="Zone1">#REF!</definedName>
    <definedName name="Zone2">#REF!</definedName>
    <definedName name="Zone3">#REF!</definedName>
    <definedName name="Zone4">#REF!</definedName>
    <definedName name="ZoneCalcul">#REF!</definedName>
    <definedName name="ZoneCopie">#REF!</definedName>
    <definedName name="ZoneDPMA">#REF!</definedName>
    <definedName name="zz">'[99]Avce CollLoc'!$B$2</definedName>
  </definedNames>
  <calcPr calcId="145621"/>
</workbook>
</file>

<file path=xl/calcChain.xml><?xml version="1.0" encoding="utf-8"?>
<calcChain xmlns="http://schemas.openxmlformats.org/spreadsheetml/2006/main">
  <c r="D21" i="5" l="1"/>
  <c r="C19" i="11"/>
  <c r="B19" i="11"/>
  <c r="C16" i="11"/>
  <c r="C15" i="11"/>
  <c r="C14" i="11"/>
  <c r="C10" i="11"/>
  <c r="B15" i="11"/>
  <c r="B16" i="11"/>
  <c r="B14" i="11"/>
  <c r="G88" i="9"/>
  <c r="F88" i="9"/>
  <c r="D88" i="9"/>
  <c r="C88" i="9"/>
  <c r="G21" i="9"/>
  <c r="G14" i="9"/>
  <c r="F14" i="9"/>
  <c r="D14" i="9"/>
  <c r="C14" i="9"/>
  <c r="G13" i="9"/>
  <c r="F13" i="9"/>
  <c r="G12" i="9"/>
  <c r="F12" i="9"/>
  <c r="D13" i="9"/>
  <c r="C13" i="9"/>
  <c r="D12" i="9"/>
  <c r="C12" i="9"/>
  <c r="C60" i="16"/>
  <c r="C62" i="16" s="1"/>
  <c r="C55" i="16"/>
  <c r="C65" i="16" s="1"/>
  <c r="C48" i="16"/>
  <c r="E21" i="5"/>
  <c r="H21" i="5" s="1"/>
  <c r="H20" i="5"/>
  <c r="H19" i="5"/>
  <c r="H18" i="5"/>
  <c r="H22" i="5"/>
  <c r="H23" i="5"/>
  <c r="C64" i="16" l="1"/>
  <c r="C66" i="16" s="1"/>
  <c r="C58" i="16"/>
  <c r="E16" i="5" l="1"/>
  <c r="G16" i="5"/>
  <c r="G81" i="9" l="1"/>
  <c r="G80" i="9"/>
  <c r="G15" i="18" l="1"/>
  <c r="G27" i="18"/>
  <c r="G31" i="18" s="1"/>
  <c r="H35" i="18"/>
  <c r="H34" i="18"/>
  <c r="H21" i="18"/>
  <c r="H22" i="18"/>
  <c r="H23" i="18"/>
  <c r="H24" i="18"/>
  <c r="H25" i="18"/>
  <c r="H20" i="18"/>
  <c r="H17" i="18"/>
  <c r="H13" i="18"/>
  <c r="H14" i="18"/>
  <c r="H12" i="18"/>
  <c r="M35" i="18" l="1"/>
  <c r="M34" i="18"/>
  <c r="M21" i="18"/>
  <c r="M22" i="18"/>
  <c r="M23" i="18"/>
  <c r="M24" i="18"/>
  <c r="M25" i="18"/>
  <c r="L36" i="18"/>
  <c r="L38" i="18" s="1"/>
  <c r="L27" i="18"/>
  <c r="L18" i="18"/>
  <c r="L15" i="18"/>
  <c r="L31" i="18" l="1"/>
  <c r="I38" i="18" l="1"/>
  <c r="K36" i="18"/>
  <c r="K38" i="18" s="1"/>
  <c r="I36" i="18"/>
  <c r="F36" i="18"/>
  <c r="F38" i="18" s="1"/>
  <c r="E36" i="18"/>
  <c r="E38" i="18" s="1"/>
  <c r="C36" i="18"/>
  <c r="C38" i="18" s="1"/>
  <c r="K30" i="18"/>
  <c r="I30" i="18"/>
  <c r="J30" i="18" s="1"/>
  <c r="E30" i="18"/>
  <c r="J29" i="18"/>
  <c r="H29" i="18"/>
  <c r="I27" i="18"/>
  <c r="F27" i="18"/>
  <c r="E27" i="18"/>
  <c r="C27" i="18"/>
  <c r="K24" i="18"/>
  <c r="K20" i="18"/>
  <c r="K27" i="18" s="1"/>
  <c r="K18" i="18"/>
  <c r="I18" i="18"/>
  <c r="F18" i="18"/>
  <c r="E18" i="18"/>
  <c r="C18" i="18"/>
  <c r="I15" i="18"/>
  <c r="F15" i="18"/>
  <c r="E15" i="18"/>
  <c r="E31" i="18" s="1"/>
  <c r="C15" i="18"/>
  <c r="M14" i="18"/>
  <c r="M13" i="18"/>
  <c r="K12" i="18"/>
  <c r="K15" i="18" s="1"/>
  <c r="H28" i="17"/>
  <c r="G28" i="17"/>
  <c r="H21" i="17"/>
  <c r="G21" i="17"/>
  <c r="H9" i="17"/>
  <c r="H19" i="17" s="1"/>
  <c r="H22" i="17" s="1"/>
  <c r="G9" i="17"/>
  <c r="G19" i="17" s="1"/>
  <c r="G22" i="17" s="1"/>
  <c r="G63" i="9"/>
  <c r="F63" i="9"/>
  <c r="D63" i="9"/>
  <c r="C63" i="9"/>
  <c r="G61" i="9"/>
  <c r="F61" i="9"/>
  <c r="D61" i="9"/>
  <c r="C61" i="9"/>
  <c r="G60" i="9"/>
  <c r="G62" i="9" s="1"/>
  <c r="G58" i="9" s="1"/>
  <c r="F60" i="9"/>
  <c r="F62" i="9" s="1"/>
  <c r="F58" i="9" s="1"/>
  <c r="D60" i="9"/>
  <c r="D62" i="9" s="1"/>
  <c r="D58" i="9" s="1"/>
  <c r="C60" i="9"/>
  <c r="C62" i="9" s="1"/>
  <c r="C58" i="9" s="1"/>
  <c r="G54" i="9"/>
  <c r="F54" i="9"/>
  <c r="D54" i="9"/>
  <c r="C54" i="9"/>
  <c r="G53" i="9"/>
  <c r="G55" i="9" s="1"/>
  <c r="F53" i="9"/>
  <c r="F55" i="9" s="1"/>
  <c r="D53" i="9"/>
  <c r="D55" i="9" s="1"/>
  <c r="C53" i="9"/>
  <c r="C55" i="9" s="1"/>
  <c r="F24" i="9"/>
  <c r="M20" i="18" l="1"/>
  <c r="M27" i="18" s="1"/>
  <c r="K31" i="18"/>
  <c r="M12" i="18"/>
  <c r="M15" i="18" s="1"/>
  <c r="C31" i="18"/>
  <c r="M30" i="18"/>
  <c r="H18" i="18"/>
  <c r="M17" i="18"/>
  <c r="M18" i="18" s="1"/>
  <c r="I31" i="18"/>
  <c r="H36" i="18"/>
  <c r="H38" i="18" s="1"/>
  <c r="M36" i="18"/>
  <c r="M38" i="18" s="1"/>
  <c r="H27" i="18"/>
  <c r="H31" i="18" s="1"/>
  <c r="H15" i="18"/>
  <c r="F31" i="18"/>
  <c r="H30" i="18"/>
  <c r="G46" i="9"/>
  <c r="M31" i="18" l="1"/>
  <c r="D81" i="9" l="1"/>
  <c r="D80" i="9"/>
  <c r="C79" i="9"/>
  <c r="D79" i="9" l="1"/>
  <c r="G24" i="9" l="1"/>
  <c r="D24" i="9"/>
  <c r="C24" i="9"/>
  <c r="H10" i="5" l="1"/>
  <c r="I10" i="5" s="1"/>
  <c r="H11" i="5"/>
  <c r="I11" i="5" s="1"/>
  <c r="H12" i="5"/>
  <c r="I12" i="5" s="1"/>
  <c r="I22" i="5"/>
  <c r="I23" i="5"/>
  <c r="H25" i="5"/>
  <c r="G24" i="5"/>
  <c r="E24" i="5"/>
  <c r="D24" i="5"/>
  <c r="D16" i="5"/>
  <c r="H16" i="5" l="1"/>
  <c r="I16" i="5" s="1"/>
  <c r="H24" i="5"/>
  <c r="H17" i="5"/>
  <c r="I17" i="5" s="1"/>
  <c r="G9" i="5" l="1"/>
  <c r="K12" i="14"/>
  <c r="H12" i="14"/>
  <c r="G8" i="5" l="1"/>
  <c r="D76" i="10" l="1"/>
  <c r="D75" i="10"/>
  <c r="D24" i="10"/>
  <c r="D23" i="10"/>
  <c r="D19" i="10"/>
  <c r="D18" i="10"/>
  <c r="D14" i="10"/>
  <c r="D13" i="10"/>
  <c r="C32" i="16" l="1"/>
  <c r="C30" i="16"/>
  <c r="C39" i="16" l="1"/>
  <c r="C41" i="16" s="1"/>
  <c r="C28" i="16"/>
  <c r="C23" i="16"/>
  <c r="C18" i="16"/>
  <c r="E9" i="5"/>
  <c r="D9" i="5"/>
  <c r="D8" i="5" s="1"/>
  <c r="G77" i="10"/>
  <c r="F77" i="10"/>
  <c r="D77" i="10"/>
  <c r="D74" i="10" s="1"/>
  <c r="C77" i="10"/>
  <c r="G74" i="10"/>
  <c r="F74" i="10"/>
  <c r="C74" i="10"/>
  <c r="E8" i="5" l="1"/>
  <c r="H8" i="5" s="1"/>
  <c r="I8" i="5" s="1"/>
  <c r="H9" i="5"/>
  <c r="I9" i="5" s="1"/>
  <c r="D25" i="10"/>
  <c r="C25" i="10"/>
  <c r="D20" i="10"/>
  <c r="C20" i="10"/>
  <c r="D15" i="10"/>
  <c r="C15" i="10"/>
  <c r="F24" i="14" l="1"/>
  <c r="G20" i="14" l="1"/>
  <c r="G19" i="14"/>
  <c r="L19" i="14" s="1"/>
  <c r="G18" i="14"/>
  <c r="L18" i="14" s="1"/>
  <c r="G17" i="14"/>
  <c r="L17" i="14" s="1"/>
  <c r="G16" i="14"/>
  <c r="L16" i="14" s="1"/>
  <c r="G15" i="14"/>
  <c r="L15" i="14" s="1"/>
  <c r="G14" i="14"/>
  <c r="G11" i="14" l="1"/>
  <c r="G25" i="10" l="1"/>
  <c r="F25" i="10"/>
  <c r="G20" i="10"/>
  <c r="F20" i="10"/>
  <c r="G15" i="10"/>
  <c r="F15" i="10"/>
  <c r="J11" i="14" l="1"/>
  <c r="L11" i="14" s="1"/>
  <c r="I12" i="14"/>
  <c r="F12" i="14"/>
  <c r="F26" i="14" s="1"/>
  <c r="G23" i="14"/>
  <c r="C12" i="14"/>
  <c r="C21" i="14"/>
  <c r="G21" i="14" s="1"/>
  <c r="L21" i="14" s="1"/>
  <c r="C24" i="14"/>
  <c r="G34" i="9"/>
  <c r="F34" i="9"/>
  <c r="G24" i="14" l="1"/>
  <c r="C26" i="14"/>
  <c r="C8" i="16"/>
  <c r="C38" i="16" l="1"/>
  <c r="C27" i="16" l="1"/>
  <c r="C44" i="16" s="1"/>
  <c r="D20" i="9" l="1"/>
  <c r="G20" i="9"/>
  <c r="F20" i="9"/>
  <c r="C20" i="9"/>
  <c r="D17" i="10"/>
  <c r="C17" i="10"/>
  <c r="G22" i="10"/>
  <c r="F22" i="10"/>
  <c r="D22" i="10"/>
  <c r="C22" i="10"/>
  <c r="G12" i="10"/>
  <c r="C12" i="10"/>
  <c r="I24" i="14"/>
  <c r="I26" i="14" s="1"/>
  <c r="H24" i="14"/>
  <c r="J24" i="14" s="1"/>
  <c r="E24" i="14"/>
  <c r="J23" i="14"/>
  <c r="L23" i="14" s="1"/>
  <c r="J21" i="14"/>
  <c r="J20" i="14"/>
  <c r="L20" i="14" s="1"/>
  <c r="J19" i="14"/>
  <c r="J18" i="14"/>
  <c r="J17" i="14"/>
  <c r="J16" i="14"/>
  <c r="J15" i="14"/>
  <c r="J14" i="14"/>
  <c r="L14" i="14" s="1"/>
  <c r="J12" i="14"/>
  <c r="E12" i="14"/>
  <c r="G12" i="14"/>
  <c r="G26" i="14" s="1"/>
  <c r="B26" i="11"/>
  <c r="G47" i="9"/>
  <c r="F47" i="9"/>
  <c r="D47" i="9"/>
  <c r="C47" i="9"/>
  <c r="F46" i="9"/>
  <c r="D46" i="9"/>
  <c r="C46" i="9"/>
  <c r="D12" i="10" l="1"/>
  <c r="G17" i="10"/>
  <c r="G11" i="10" s="1"/>
  <c r="F17" i="10"/>
  <c r="E26" i="14"/>
  <c r="K26" i="14"/>
  <c r="J26" i="14"/>
  <c r="H26" i="14"/>
  <c r="L12" i="14"/>
  <c r="L24" i="14"/>
  <c r="C11" i="9"/>
  <c r="B10" i="11" l="1"/>
  <c r="F11" i="9"/>
  <c r="F44" i="9" s="1"/>
  <c r="F12" i="10"/>
  <c r="F11" i="10" s="1"/>
  <c r="C11" i="11"/>
  <c r="B11" i="11"/>
  <c r="L26" i="14"/>
  <c r="B9" i="11" l="1"/>
  <c r="D11" i="9"/>
  <c r="C9" i="11"/>
  <c r="G11" i="9"/>
  <c r="F48" i="9" l="1"/>
  <c r="F49" i="9" s="1"/>
  <c r="G31" i="9"/>
  <c r="F31" i="9"/>
  <c r="D31" i="9"/>
  <c r="C31" i="9"/>
  <c r="F49" i="10" l="1"/>
  <c r="F46" i="10" s="1"/>
  <c r="G63" i="10"/>
  <c r="G60" i="10" s="1"/>
  <c r="F63" i="10"/>
  <c r="F60" i="10" s="1"/>
  <c r="D63" i="10"/>
  <c r="D60" i="10" s="1"/>
  <c r="C63" i="10"/>
  <c r="C60" i="10" s="1"/>
  <c r="G54" i="10"/>
  <c r="G51" i="10" s="1"/>
  <c r="F54" i="10"/>
  <c r="F51" i="10" s="1"/>
  <c r="D54" i="10"/>
  <c r="D51" i="10" s="1"/>
  <c r="C54" i="10"/>
  <c r="C51" i="10" s="1"/>
  <c r="G49" i="10"/>
  <c r="G46" i="10" s="1"/>
  <c r="D49" i="10"/>
  <c r="D46" i="10" s="1"/>
  <c r="C49" i="10"/>
  <c r="C46" i="10" s="1"/>
  <c r="G44" i="10"/>
  <c r="G41" i="10" s="1"/>
  <c r="F44" i="10"/>
  <c r="F41" i="10" s="1"/>
  <c r="D44" i="10"/>
  <c r="D41" i="10" s="1"/>
  <c r="C44" i="10"/>
  <c r="C41" i="10" s="1"/>
  <c r="D40" i="10" l="1"/>
  <c r="C40" i="10"/>
  <c r="F40" i="10"/>
  <c r="G40" i="10"/>
  <c r="D34" i="9" l="1"/>
  <c r="C34" i="9"/>
  <c r="G37" i="9" l="1"/>
  <c r="G44" i="9" s="1"/>
  <c r="F37" i="9"/>
  <c r="D37" i="9"/>
  <c r="C37" i="9"/>
  <c r="C44" i="9" s="1"/>
  <c r="G73" i="9"/>
  <c r="F73" i="9"/>
  <c r="D73" i="9"/>
  <c r="D84" i="9" s="1"/>
  <c r="C73" i="9"/>
  <c r="C84" i="9" s="1"/>
  <c r="G48" i="9"/>
  <c r="D48" i="9"/>
  <c r="C48" i="9"/>
  <c r="D44" i="9"/>
  <c r="F56" i="9" l="1"/>
  <c r="F51" i="9" s="1"/>
  <c r="C49" i="9"/>
  <c r="C56" i="9" s="1"/>
  <c r="C51" i="9" s="1"/>
  <c r="D49" i="9"/>
  <c r="D56" i="9" s="1"/>
  <c r="D51" i="9" s="1"/>
  <c r="G49" i="9"/>
  <c r="G56" i="9" s="1"/>
  <c r="G51" i="9" s="1"/>
  <c r="F79" i="9" l="1"/>
  <c r="F84" i="9" s="1"/>
  <c r="G79" i="9" l="1"/>
  <c r="G84" i="9" s="1"/>
  <c r="C26" i="11" l="1"/>
</calcChain>
</file>

<file path=xl/sharedStrings.xml><?xml version="1.0" encoding="utf-8"?>
<sst xmlns="http://schemas.openxmlformats.org/spreadsheetml/2006/main" count="365" uniqueCount="221">
  <si>
    <t>tableau 2-2</t>
  </si>
  <si>
    <t>en millions d'€</t>
  </si>
  <si>
    <t>Mission "Economie"</t>
  </si>
  <si>
    <t>134. - Développement des entreprises et du tourisme</t>
  </si>
  <si>
    <t>220. - Statistiques et études économiques</t>
  </si>
  <si>
    <t>305. - Stratégie économique et fiscale</t>
  </si>
  <si>
    <t xml:space="preserve">Mission Recherche et enseignement supérieur </t>
  </si>
  <si>
    <t>192. -</t>
  </si>
  <si>
    <t>Recherche et enseignement supérieur en matière économique et industrielle</t>
  </si>
  <si>
    <t>Total des crédits</t>
  </si>
  <si>
    <t>dont masse salariale (titre 2)</t>
  </si>
  <si>
    <t>dont total des crédits hors titre 2</t>
  </si>
  <si>
    <t xml:space="preserve">Recherche et enseignement supérieur </t>
  </si>
  <si>
    <t>Tableau 3-1</t>
  </si>
  <si>
    <t>SCHEMA D'EMPLOIS EN ETP avant transferts</t>
  </si>
  <si>
    <t>plafond d'emplois autorisés</t>
  </si>
  <si>
    <t>suppressions d'emplois</t>
  </si>
  <si>
    <t>suppressions/créations d'emplois</t>
  </si>
  <si>
    <t>en ETPT</t>
  </si>
  <si>
    <t>en ETP</t>
  </si>
  <si>
    <t>Economie et finances</t>
  </si>
  <si>
    <t xml:space="preserve">Mission </t>
  </si>
  <si>
    <t>GFPRH</t>
  </si>
  <si>
    <t>Gestion fiscale et financière de l'Etat et du secteur public local</t>
  </si>
  <si>
    <t>Conduite et pilotage des politiques économique et financière</t>
  </si>
  <si>
    <t>SG et divers services transversaux</t>
  </si>
  <si>
    <t>DB</t>
  </si>
  <si>
    <t>CNOCP</t>
  </si>
  <si>
    <t>AIFE</t>
  </si>
  <si>
    <t>ONP</t>
  </si>
  <si>
    <t>DGAFP</t>
  </si>
  <si>
    <t>Facilitation et sécurisation des échanges (DGDDI)</t>
  </si>
  <si>
    <t>ECONOMIE</t>
  </si>
  <si>
    <t>Développement des entreprises et du tourisme</t>
  </si>
  <si>
    <t>DGCCRF</t>
  </si>
  <si>
    <t>CGEIET</t>
  </si>
  <si>
    <t>AC</t>
  </si>
  <si>
    <t>ARCEP</t>
  </si>
  <si>
    <t>CRE</t>
  </si>
  <si>
    <t>Statistiques et études économiques (INSEE)</t>
  </si>
  <si>
    <t>Stratégie économique et fiscale (DG Tresor + DLF)</t>
  </si>
  <si>
    <t>RECHERCHE ET ENSEIGNEMENT SUPERIEUR</t>
  </si>
  <si>
    <t>Recherche et enseignement superieur en matière économique et industrielle</t>
  </si>
  <si>
    <t>tableau 3-3</t>
  </si>
  <si>
    <t>PLAFOND DES EMPLOIS AUTORISES (PEA) 2013 en ETPT</t>
  </si>
  <si>
    <t>Mission "Economie" et P192</t>
  </si>
  <si>
    <t>Programme 305</t>
  </si>
  <si>
    <t>DG Trésor AC</t>
  </si>
  <si>
    <t>DG Trésor Réseau</t>
  </si>
  <si>
    <t>DLF</t>
  </si>
  <si>
    <t>Total Programme 305</t>
  </si>
  <si>
    <t>Programme 220</t>
  </si>
  <si>
    <t>INSEE</t>
  </si>
  <si>
    <t>Total Programme 220</t>
  </si>
  <si>
    <t>Programme 134</t>
  </si>
  <si>
    <t>DGEFP (pour mémoire)</t>
  </si>
  <si>
    <t>Total Programme 134</t>
  </si>
  <si>
    <t>Programme 223</t>
  </si>
  <si>
    <t>Tourisme</t>
  </si>
  <si>
    <t>Total Programme 223</t>
  </si>
  <si>
    <t>Mission Economie</t>
  </si>
  <si>
    <t>Programme 192</t>
  </si>
  <si>
    <t>MTE</t>
  </si>
  <si>
    <t>GENES</t>
  </si>
  <si>
    <t>Total Programme 192</t>
  </si>
  <si>
    <t>Mission Recherche et enseignement supérieur</t>
  </si>
  <si>
    <t>Programme</t>
  </si>
  <si>
    <t>TOTAL  en ETPT</t>
  </si>
  <si>
    <t>Transferts externes</t>
  </si>
  <si>
    <t>Transferts internes</t>
  </si>
  <si>
    <t>Solde des transferts du programme 134</t>
  </si>
  <si>
    <t>Autorisations d'engagement</t>
  </si>
  <si>
    <t>Crédits 
de paiement</t>
  </si>
  <si>
    <t>145. - Epargne</t>
  </si>
  <si>
    <t>168. - Majoration de rentes</t>
  </si>
  <si>
    <t>336. - Dotation en capital du Mécanisme européen de stabilité</t>
  </si>
  <si>
    <t>192. -  Recherche et enseignement supérieur en matière économique et industrielle</t>
  </si>
  <si>
    <t>Ministère des Finances et des Comptes publics et Ministère de l'Economie, de l'Industrie et du Numérique</t>
  </si>
  <si>
    <t>Ventilation des crédits de paiement et des effectifs de la mission Economie  et de la mission Recherche et enseignement supérieur</t>
  </si>
  <si>
    <t>343. - Plan France Très Haut Débit</t>
  </si>
  <si>
    <t>PEA 2015</t>
  </si>
  <si>
    <t>tableau 1-1</t>
  </si>
  <si>
    <t>Ministères économiques et financiers</t>
  </si>
  <si>
    <t>en euros</t>
  </si>
  <si>
    <t>Mission Gestion des finances publiques et des ressources humaines (hors programme 148)</t>
  </si>
  <si>
    <t>156. - Gestion fiscale et financière de l'Etat et du secteur public local</t>
  </si>
  <si>
    <t>302. - Facilitation et sécurisation des échanges</t>
  </si>
  <si>
    <t>218. - Conduite et pilotage des politiques économique et financière</t>
  </si>
  <si>
    <t>221. - Stratégie des finances publiques et modernisation de l'Etat</t>
  </si>
  <si>
    <t>309. - Entretien des bâtiments de l'Etat</t>
  </si>
  <si>
    <t>Mission Régimes sociaux et de retraites</t>
  </si>
  <si>
    <t>195. - Régimes de retraite des mines, de la SEITA et divers</t>
  </si>
  <si>
    <t>134. - Développement des entreprises et du tourisme (y compris transport de presse)</t>
  </si>
  <si>
    <t>Mission Aide publique au développement</t>
  </si>
  <si>
    <t>110. - Aide économique et financière au développement</t>
  </si>
  <si>
    <t>Mission Engagements financiers de l'Etat</t>
  </si>
  <si>
    <t>114. - Appels en garantie de l'Etat (crédits évaluatifs)</t>
  </si>
  <si>
    <t>dont rémunérations hors charges de retraite</t>
  </si>
  <si>
    <t>dont charges de retraites</t>
  </si>
  <si>
    <t>dont total rémunérations</t>
  </si>
  <si>
    <t xml:space="preserve">dont crédits hors rémunérations </t>
  </si>
  <si>
    <t>Autres programmes du budget général</t>
  </si>
  <si>
    <t>117. - Charge de la dette et trésorerie de l'Etat (crédits évaluatifs)</t>
  </si>
  <si>
    <t>338. - Augmentation en capital de la Banque européenne d'investissement</t>
  </si>
  <si>
    <t>Mission Remboursements et dégrèvements</t>
  </si>
  <si>
    <t>200. - Remboursement et dégrèvements d'impôts locaux (évaluatif)</t>
  </si>
  <si>
    <t xml:space="preserve">201. - Remboursement et dégrèvements d'impôts d'Etat (évaluatif) </t>
  </si>
  <si>
    <t>TOTAL MINISTERE DES FINANCES ET DES COMPTES PUBLICS</t>
  </si>
  <si>
    <t>Mission Gestion des finances publiques et des ressources humaines</t>
  </si>
  <si>
    <t>148. - Fonction publique (1)</t>
  </si>
  <si>
    <t>(1) Programme sous la responsabilité de la ministre de la décentralisation et de la fonction publique</t>
  </si>
  <si>
    <t xml:space="preserve">Tranferts </t>
  </si>
  <si>
    <t xml:space="preserve">Mesures de périmètre </t>
  </si>
  <si>
    <t>Variations 2015 liées aux transferts et mesures de périmètre</t>
  </si>
  <si>
    <t>tableau 1-2</t>
  </si>
  <si>
    <t>HCAS</t>
  </si>
  <si>
    <t>CAS</t>
  </si>
  <si>
    <t>total T2</t>
  </si>
  <si>
    <t>HT2</t>
  </si>
  <si>
    <t>Ministère de la réforme de l'Etat, de la décentralisation et de la fonction publique</t>
  </si>
  <si>
    <t>148. - Fonction publique</t>
  </si>
  <si>
    <t>TOTAL MINISTERE DES FINANCES ET DES COMPTES PUBLICS &amp; MINSTERE DE L'ECONOMIE, DE L'INDUSTRIE ET DU NUMERIQUE</t>
  </si>
  <si>
    <t>Programmes du budget général portant les moyens des ministères</t>
  </si>
  <si>
    <t>Solde des transferts du programme 305</t>
  </si>
  <si>
    <t>Solde des transferts externes de la mission Economie</t>
  </si>
  <si>
    <t>Solde des transferts internes de la mission Economie</t>
  </si>
  <si>
    <t>Solde des transferts de la mission Economie</t>
  </si>
  <si>
    <t>tableau 2-1</t>
  </si>
  <si>
    <t>Ministère des Finances et des Comptes publics</t>
  </si>
  <si>
    <t>Ventilation des crédits de paiement et des effectifs de la mission "Gestion des finances publiques et des ressources humaines"</t>
  </si>
  <si>
    <t xml:space="preserve"> </t>
  </si>
  <si>
    <t>Mission "Gestion des finances publiques et des ressources humaines"</t>
  </si>
  <si>
    <t>156- Gestion fiscale et financière de l'Etat et du secteur public local</t>
  </si>
  <si>
    <t>218- Conduite et pilotage des politiques économique et financière</t>
  </si>
  <si>
    <t>302- Facilitation et sécurisation des échanges</t>
  </si>
  <si>
    <t>221- Stratégie des finances publiques et modernisation de l'Etat</t>
  </si>
  <si>
    <t>148- Fonction publique</t>
  </si>
  <si>
    <t>309- Entretien des bâtiments de l'Etat</t>
  </si>
  <si>
    <t>Transferts et mesures de périmètre / Objet</t>
  </si>
  <si>
    <t>TOTAL en ETPT</t>
  </si>
  <si>
    <t>tableau 3-2</t>
  </si>
  <si>
    <t>Programme 156</t>
  </si>
  <si>
    <t>DGFIP</t>
  </si>
  <si>
    <t>Total Programme 156</t>
  </si>
  <si>
    <t>ARJEL</t>
  </si>
  <si>
    <t>Total Programme 218</t>
  </si>
  <si>
    <t>Programme 302</t>
  </si>
  <si>
    <t>DGDDI</t>
  </si>
  <si>
    <t>Total Programme 302</t>
  </si>
  <si>
    <t>Mission "Gestion des finances publiques et des ressources humaines" (GFPRH)</t>
  </si>
  <si>
    <t>Programmes du budget général portant la masse salariale des ministères</t>
  </si>
  <si>
    <t>DGE</t>
  </si>
  <si>
    <r>
      <t xml:space="preserve">218. - Conduite et pilotage des politiques économique et financière </t>
    </r>
    <r>
      <rPr>
        <i/>
        <sz val="11"/>
        <rFont val="Times New Roman"/>
        <family val="1"/>
      </rPr>
      <t>Nouveau</t>
    </r>
  </si>
  <si>
    <t>Divers</t>
  </si>
  <si>
    <t>LFI 2015</t>
  </si>
  <si>
    <t>PLF 2016</t>
  </si>
  <si>
    <t>Comparaison LFI 2015 et PLF 2016</t>
  </si>
  <si>
    <t>PEA 2016</t>
  </si>
  <si>
    <t>Recrutement d'apprentis en ETPT y compris ceux de 2015</t>
  </si>
  <si>
    <t>Corrections techniques</t>
  </si>
  <si>
    <t>LFI  2015</t>
  </si>
  <si>
    <t>PROJET DE LOI DE FINANCES 2016</t>
  </si>
  <si>
    <t xml:space="preserve">Transferts </t>
  </si>
  <si>
    <t>PEA 2016 avant transferts et corrections techniques</t>
  </si>
  <si>
    <t>*</t>
  </si>
  <si>
    <t xml:space="preserve">* Dans le cadre du plan anti-terroriste, les suppressions d'emplois ont été ramenées à -145 ETP, pour le programme 218 (TRACFIN) et -215 pour le programme 302 (DGDDI) </t>
  </si>
  <si>
    <t>SFACT CSP ACSE CGET - Prog 112</t>
  </si>
  <si>
    <t>SFACT SPAC Défense - Prog 212</t>
  </si>
  <si>
    <t>SFACT Préfecture de Police SGAMI Lille - Prog 176</t>
  </si>
  <si>
    <t>SFACT Education Nationale - Prog 214</t>
  </si>
  <si>
    <t>SFACT Gendarmerie SGAMI - Prog 176</t>
  </si>
  <si>
    <t>SFACT Agriculture - Prog 215</t>
  </si>
  <si>
    <t>SFACT Ecologie - Prog 217</t>
  </si>
  <si>
    <t>SRE INRA - Prog 172</t>
  </si>
  <si>
    <t>SRE MAAF - Prog 215</t>
  </si>
  <si>
    <t>SRE SG - Prog 218</t>
  </si>
  <si>
    <t>SRE Douane - Prog 302</t>
  </si>
  <si>
    <t>SFACT Bloc 2 Agriculture - Prog 215</t>
  </si>
  <si>
    <t>SFACT Bloc 2 Ecologie - Prog 217</t>
  </si>
  <si>
    <t>MAEDI Transfert de compétence TAF – Prog 185</t>
  </si>
  <si>
    <t>MAEDI Transfert de compétence TAF – Prog 209</t>
  </si>
  <si>
    <t>Solde des transferts du Programme 302</t>
  </si>
  <si>
    <t xml:space="preserve">Service du coordonnateur ministériel à l'intelligence économique (SCIE) </t>
  </si>
  <si>
    <t>Ministère des Affaires sociales - Rattachement de la rémunération d'un agent - Prog 214</t>
  </si>
  <si>
    <t>Ministère du Logement - Constitution de la délégation interministérielle à la mixité sociale dans l'habitat - Prog 129</t>
  </si>
  <si>
    <t>Services du Premier Ministre - Délégation interministérielle à la lutte contre le racisme et l'antisémitisme - Prog 129</t>
  </si>
  <si>
    <t>DGFiP-  Service des retraites de l'Etat - Prog 156</t>
  </si>
  <si>
    <t>DGFiP- Service des retraites de l'Etat - Prog 156</t>
  </si>
  <si>
    <t xml:space="preserve">Ministère de l'intérieur - Label Diversité - Prog 216 </t>
  </si>
  <si>
    <t xml:space="preserve"> DGE- Service du coordonnateur ministériel à l'intelligence économique (SCIE) - Prog 134</t>
  </si>
  <si>
    <t>Total PEA 2016            (y/c transferts et corrections techniques)</t>
  </si>
  <si>
    <t xml:space="preserve">dont MINISTERE DES FINANCES ET DES COMPTES PUBLICS </t>
  </si>
  <si>
    <t>dont MINISTERE DE L'ECONOMIE, DE L'INDUSTRIE ET DU NUMERIQUE</t>
  </si>
  <si>
    <t>PLAFOND DES EMPLOIS AUTORISES (PEA) 2016 en ETPT</t>
  </si>
  <si>
    <t>PEA 2015
 (en ETPT)</t>
  </si>
  <si>
    <t>Evolution  en ETPT
(effet des schémas d'emplois 2015 et 2016)</t>
  </si>
  <si>
    <t>Corrections techniques du PEA 2016</t>
  </si>
  <si>
    <t>Variations 2016 liées aux transferts et mesures de périmètre</t>
  </si>
  <si>
    <t>Total PEA 2016 (y/c transferts et corrections techniques)</t>
  </si>
  <si>
    <t xml:space="preserve">218- Conduite et pilotage des politiques économique et financière </t>
  </si>
  <si>
    <t>PEA 2015    (en ETPT)</t>
  </si>
  <si>
    <t>Evolution en ETPT
(effet des schémas d'emplois 2015 et 2016)</t>
  </si>
  <si>
    <t>Services facturiers (SFACT)</t>
  </si>
  <si>
    <t xml:space="preserve">DGCCRF- Recouvrement des amendes transféré au CPFI - Prog 134 </t>
  </si>
  <si>
    <t>MAEDI Transfert de compétence auprès des trésoreries des ambassades de France (TAF) – Prog 105</t>
  </si>
  <si>
    <t>Transfert en provenance du programme 124 vers le Bop central de la DG Trésor relatif au Pôle Economie sociale et solidaire (ESS)</t>
  </si>
  <si>
    <t>Programme 218</t>
  </si>
  <si>
    <t>TRANSFERTS D'EMPLOIS  PRESENTES PAR PROGRAMME</t>
  </si>
  <si>
    <t>Solde des transferts et mesures de périmètre du Programme 156</t>
  </si>
  <si>
    <t>Solde des transferts du Programme 218</t>
  </si>
  <si>
    <t>344. - Fonds de soutien relatif aux prêts et contrats financiers structurés à risque</t>
  </si>
  <si>
    <t>AAI (CRE, ARCEP, Autorité de la concurrence)</t>
  </si>
  <si>
    <t>MINISTERES ECONOMIQUES ET FINANCIERS</t>
  </si>
  <si>
    <t>Réforme de la gestion des retraites de l'Etat : transferts vers le service des retraites de l'Etat (SRE)</t>
  </si>
  <si>
    <t>Réforme de la gestion des retraites de l'Etat</t>
  </si>
  <si>
    <t>Recouvrement des amendes DGCCRF confié au CPFI</t>
  </si>
  <si>
    <t>Délégation interministérielle à l'intelligence économique (en provenance du P 129)</t>
  </si>
  <si>
    <t>Agents des services interministériels départementaux des systèmes d'information et de communication (SIDSIC)</t>
  </si>
  <si>
    <t>transfert de compétences auprès des trésoreries des ambassades de France (MAEDI)</t>
  </si>
  <si>
    <t>tableau 4</t>
  </si>
  <si>
    <t>Solde des transferts et mesures de périmètre
de la mission Gestion des Finances Publiques et des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</si>
</sst>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.00,,"/>
    <numFmt numFmtId="165" formatCode="#,##0.0"/>
    <numFmt numFmtId="166" formatCode="_-* #,##0.00\ _F_-;\-* #,##0.00\ _F_-;_-* &quot;-&quot;??\ _F_-;_-@_-"/>
    <numFmt numFmtId="167" formatCode="_-* #,##0\ _F_-;\-* #,##0\ _F_-;_-* &quot;-&quot;??\ _F_-;_-@_-"/>
    <numFmt numFmtId="168" formatCode="#,###.0,,"/>
    <numFmt numFmtId="169" formatCode="\$#,##0.0,_);[Red]&quot;($&quot;#,##0.0,\)"/>
    <numFmt numFmtId="170" formatCode="_-* #,##0\ _€_-;\-* #,##0\ _€_-;_-* &quot;-&quot;??\ _€_-;_-@_-"/>
    <numFmt numFmtId="171" formatCode="0.0%"/>
    <numFmt numFmtId="172" formatCode="#,##0,_);[Red]\(#,##0,\)"/>
    <numFmt numFmtId="173" formatCode="#,##0.0_);[Red]\(#,##0.0\)"/>
    <numFmt numFmtId="174" formatCode="\$#,##0_);[Red]&quot;($&quot;#,##0\)"/>
    <numFmt numFmtId="175" formatCode="\$#,##0.00_);[Red]&quot;($&quot;#,##0.00\)"/>
    <numFmt numFmtId="176" formatCode="_(\$* #,##0.00_);_(\$* \(#,##0.00\);_(\$* \-??_);_(@_)"/>
    <numFmt numFmtId="177" formatCode="#,##0.00&quot; € &quot;;\-#,##0.00&quot; € &quot;;&quot; -&quot;#&quot; € &quot;;@\ "/>
    <numFmt numFmtId="178" formatCode="#,##0.00\ [$€]\ ;\-#,##0.00\ [$€]\ ;&quot; -&quot;#\ [$€]\ ;@\ "/>
    <numFmt numFmtId="179" formatCode="#,##0.0_ ;[Red]\-#,##0.0\ "/>
    <numFmt numFmtId="180" formatCode="_-* #,##0\ [$F]_-;\-* #,##0\ [$F]_-;_-* &quot;-&quot;\ [$F]_-;_-@_-"/>
    <numFmt numFmtId="181" formatCode="#,##0;\-#,##0"/>
    <numFmt numFmtId="182" formatCode="#,##0.00&quot;$&quot;\ ;\(#,##0.00&quot;$&quot;\)"/>
    <numFmt numFmtId="183" formatCode="_-\ #,##0.0,,\ _€_-;[Red]\-\ #,##0.0,,\ _€_-;_-\ &quot;-&quot;\ _€_-;_-@_-"/>
    <numFmt numFmtId="184" formatCode="#,##0.00;[Red]\-#,##0.00"/>
    <numFmt numFmtId="185" formatCode="0.00_)"/>
    <numFmt numFmtId="186" formatCode="00\.00\.00\.0\.0000\.0"/>
    <numFmt numFmtId="187" formatCode="_-* #,##0.0\ _F_-;\-* #,##0.0\ _F_-;_-* &quot;-&quot;??\ _F_-;_-@_-"/>
    <numFmt numFmtId="188" formatCode="#,##0.0&quot;$&quot;\ ;\(#,##0.0&quot;$&quot;\)"/>
    <numFmt numFmtId="189" formatCode="0\.0000\.0"/>
    <numFmt numFmtId="190" formatCode="_-* #,##0&quot; €&quot;_-;\-* #,##0&quot; €&quot;_-;_-* \-??&quot; €&quot;_-;_-@_-"/>
    <numFmt numFmtId="191" formatCode="_-* #,##0.00&quot; €&quot;_-;\-* #,##0.00&quot; €&quot;_-;_-* \-??&quot; €&quot;_-;_-@_-"/>
    <numFmt numFmtId="192" formatCode="_-* #,##0\ _F_-;\-* #,##0\ _F_-;_-* &quot;-&quot;\ _F_-;_-@_-"/>
  </numFmts>
  <fonts count="134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10"/>
      <name val="Helv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32"/>
      <name val="Arial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CG Times (W1)"/>
    </font>
    <font>
      <sz val="11"/>
      <color indexed="62"/>
      <name val="Calibri"/>
      <family val="2"/>
    </font>
    <font>
      <sz val="8"/>
      <name val="MS Sans Serif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24"/>
      <name val="Arial"/>
      <family val="2"/>
    </font>
    <font>
      <b/>
      <sz val="18"/>
      <color indexed="17"/>
      <name val="MS Sans Serif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9"/>
      <color indexed="9"/>
      <name val="Geneva"/>
    </font>
    <font>
      <sz val="10"/>
      <name val="Swiss"/>
    </font>
    <font>
      <sz val="10"/>
      <name val="Arial MT"/>
      <family val="2"/>
    </font>
    <font>
      <b/>
      <sz val="8"/>
      <name val="Swiss"/>
    </font>
    <font>
      <b/>
      <i/>
      <u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name val="Times New Roman"/>
      <family val="1"/>
    </font>
    <font>
      <b/>
      <sz val="18"/>
      <color indexed="19"/>
      <name val="Cambria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8"/>
      <name val="Calibri"/>
      <family val="2"/>
      <charset val="204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7.6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2"/>
      <color indexed="1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64"/>
      </patternFill>
    </fill>
    <fill>
      <patternFill patternType="gray125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hair">
        <color rgb="FF7030A0"/>
      </top>
      <bottom style="hair">
        <color rgb="FF7030A0"/>
      </bottom>
      <diagonal/>
    </border>
    <border>
      <left style="thin">
        <color indexed="8"/>
      </left>
      <right style="thin">
        <color indexed="8"/>
      </right>
      <top style="hair">
        <color rgb="FF7030A0"/>
      </top>
      <bottom style="hair">
        <color rgb="FF7030A0"/>
      </bottom>
      <diagonal/>
    </border>
    <border>
      <left style="thin">
        <color indexed="64"/>
      </left>
      <right style="thin">
        <color indexed="8"/>
      </right>
      <top style="hair">
        <color rgb="FF00206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rgb="FF00206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48">
    <xf numFmtId="0" fontId="0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9" fillId="0" borderId="0"/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169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3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 applyNumberFormat="0" applyFont="0" applyBorder="0" applyAlignment="0"/>
    <xf numFmtId="0" fontId="19" fillId="0" borderId="0" applyNumberFormat="0" applyBorder="0" applyAlignment="0"/>
    <xf numFmtId="0" fontId="40" fillId="0" borderId="0" applyNumberFormat="0" applyFont="0" applyBorder="0" applyAlignment="0"/>
    <xf numFmtId="0" fontId="19" fillId="0" borderId="0" applyNumberFormat="0" applyBorder="0" applyAlignment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4" fillId="0" borderId="0"/>
    <xf numFmtId="0" fontId="44" fillId="0" borderId="0"/>
    <xf numFmtId="0" fontId="44" fillId="0" borderId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45" fillId="9" borderId="5" applyNumberFormat="0" applyFont="0" applyFill="0" applyBorder="0" applyAlignment="0" applyProtection="0">
      <alignment horizontal="center" vertical="center" wrapText="1"/>
      <protection locked="0"/>
    </xf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2" fontId="19" fillId="0" borderId="0" applyFill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27" borderId="0" applyNumberFormat="0" applyBorder="0" applyAlignment="0" applyProtection="0"/>
    <xf numFmtId="0" fontId="49" fillId="21" borderId="0" applyNumberFormat="0" applyBorder="0" applyAlignment="0" applyProtection="0"/>
    <xf numFmtId="0" fontId="4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33" borderId="0" applyNumberFormat="0" applyBorder="0" applyAlignment="0" applyProtection="0"/>
    <xf numFmtId="0" fontId="46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38" fillId="0" borderId="0"/>
    <xf numFmtId="0" fontId="5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52" fillId="11" borderId="0" applyNumberFormat="0" applyBorder="0" applyAlignment="0" applyProtection="0"/>
    <xf numFmtId="0" fontId="19" fillId="42" borderId="0" applyNumberFormat="0" applyBorder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19" fillId="29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8" fillId="0" borderId="8">
      <alignment horizontal="left" vertical="center"/>
    </xf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" fontId="58" fillId="0" borderId="0">
      <alignment horizontal="center" vertical="center" wrapText="1"/>
    </xf>
    <xf numFmtId="0" fontId="59" fillId="0" borderId="0" applyNumberFormat="0" applyFill="0" applyBorder="0" applyAlignment="0" applyProtection="0"/>
    <xf numFmtId="173" fontId="19" fillId="0" borderId="0" applyFill="0" applyBorder="0" applyAlignment="0" applyProtection="0"/>
    <xf numFmtId="4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2" borderId="1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0" fontId="19" fillId="43" borderId="0" applyNumberFormat="0" applyBorder="0" applyAlignment="0" applyProtection="0"/>
    <xf numFmtId="14" fontId="25" fillId="0" borderId="0" applyFont="0" applyFill="0" applyBorder="0" applyProtection="0">
      <alignment horizontal="center" vertical="center"/>
    </xf>
    <xf numFmtId="14" fontId="25" fillId="0" borderId="0" applyFont="0" applyFill="0" applyBorder="0" applyProtection="0">
      <alignment horizontal="center" vertical="center"/>
    </xf>
    <xf numFmtId="14" fontId="25" fillId="0" borderId="0" applyFont="0" applyFill="0" applyBorder="0" applyProtection="0">
      <alignment horizontal="center" vertical="center"/>
    </xf>
    <xf numFmtId="0" fontId="19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4" fontId="61" fillId="0" borderId="11" applyFill="0" applyAlignment="0" applyProtection="0">
      <alignment horizontal="center"/>
    </xf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65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19" fillId="0" borderId="0"/>
    <xf numFmtId="179" fontId="25" fillId="48" borderId="12" applyNumberFormat="0" applyFont="0" applyAlignment="0">
      <alignment vertical="center"/>
    </xf>
    <xf numFmtId="179" fontId="25" fillId="48" borderId="12" applyNumberFormat="0" applyFont="0" applyAlignment="0">
      <alignment vertical="center"/>
    </xf>
    <xf numFmtId="179" fontId="25" fillId="48" borderId="12" applyNumberFormat="0" applyFont="0" applyAlignment="0">
      <alignment vertical="center"/>
    </xf>
    <xf numFmtId="180" fontId="67" fillId="49" borderId="13" applyFont="0" applyFill="0" applyBorder="0" applyProtection="0">
      <alignment horizontal="center" vertical="center" wrapText="1"/>
      <protection locked="0"/>
    </xf>
    <xf numFmtId="0" fontId="68" fillId="12" borderId="0" applyNumberFormat="0" applyBorder="0" applyAlignment="0" applyProtection="0"/>
    <xf numFmtId="0" fontId="38" fillId="34" borderId="0" applyNumberFormat="0" applyBorder="0" applyAlignment="0" applyProtection="0"/>
    <xf numFmtId="0" fontId="69" fillId="9" borderId="0"/>
    <xf numFmtId="0" fontId="69" fillId="9" borderId="0"/>
    <xf numFmtId="0" fontId="69" fillId="9" borderId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33" fillId="0" borderId="0"/>
    <xf numFmtId="0" fontId="19" fillId="39" borderId="0" applyNumberFormat="0" applyBorder="0" applyAlignment="0" applyProtection="0"/>
    <xf numFmtId="0" fontId="62" fillId="15" borderId="6" applyNumberFormat="0" applyAlignment="0" applyProtection="0"/>
    <xf numFmtId="0" fontId="38" fillId="33" borderId="0" applyNumberFormat="0" applyBorder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79" fontId="25" fillId="50" borderId="8" applyNumberFormat="0" applyFont="0" applyAlignment="0" applyProtection="0">
      <alignment vertical="center"/>
      <protection locked="0"/>
    </xf>
    <xf numFmtId="179" fontId="25" fillId="50" borderId="8" applyNumberFormat="0" applyFont="0" applyAlignment="0" applyProtection="0">
      <alignment vertical="center"/>
      <protection locked="0"/>
    </xf>
    <xf numFmtId="179" fontId="25" fillId="50" borderId="8" applyNumberFormat="0" applyFont="0" applyAlignment="0" applyProtection="0">
      <alignment vertical="center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4" fillId="0" borderId="7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3" fontId="76" fillId="0" borderId="0">
      <alignment horizontal="center"/>
    </xf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7" fillId="1" borderId="0"/>
    <xf numFmtId="0" fontId="77" fillId="1" borderId="0"/>
    <xf numFmtId="0" fontId="77" fillId="1" borderId="0"/>
    <xf numFmtId="184" fontId="78" fillId="0" borderId="0" applyFont="0" applyFill="0" applyBorder="0" applyAlignment="0">
      <alignment horizontal="centerContinuous"/>
    </xf>
    <xf numFmtId="184" fontId="78" fillId="0" borderId="0" applyFont="0" applyFill="0" applyBorder="0" applyAlignment="0">
      <alignment horizontal="centerContinuous"/>
    </xf>
    <xf numFmtId="184" fontId="78" fillId="0" borderId="0" applyFont="0" applyFill="0" applyBorder="0" applyAlignment="0">
      <alignment horizontal="centerContinuous"/>
    </xf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185" fontId="80" fillId="0" borderId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8" fillId="0" borderId="0"/>
    <xf numFmtId="0" fontId="74" fillId="0" borderId="0"/>
    <xf numFmtId="0" fontId="19" fillId="0" borderId="0"/>
    <xf numFmtId="0" fontId="78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186" fontId="38" fillId="0" borderId="8">
      <alignment horizontal="center" vertical="center"/>
    </xf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3" fillId="0" borderId="0">
      <protection locked="0"/>
    </xf>
    <xf numFmtId="0" fontId="84" fillId="0" borderId="0"/>
    <xf numFmtId="171" fontId="19" fillId="0" borderId="0" applyFill="0" applyBorder="0" applyAlignment="0" applyProtection="0"/>
    <xf numFmtId="10" fontId="19" fillId="0" borderId="0" applyFill="0" applyBorder="0" applyAlignment="0" applyProtection="0"/>
    <xf numFmtId="10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85" fillId="52" borderId="0"/>
    <xf numFmtId="0" fontId="19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0" fontId="75" fillId="0" borderId="0"/>
    <xf numFmtId="10" fontId="75" fillId="0" borderId="0"/>
    <xf numFmtId="10" fontId="75" fillId="0" borderId="0"/>
    <xf numFmtId="187" fontId="19" fillId="0" borderId="0">
      <protection locked="0"/>
    </xf>
    <xf numFmtId="187" fontId="19" fillId="0" borderId="0">
      <protection locked="0"/>
    </xf>
    <xf numFmtId="18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7" fillId="0" borderId="18">
      <alignment horizontal="center"/>
    </xf>
    <xf numFmtId="0" fontId="77" fillId="0" borderId="18">
      <alignment horizontal="center"/>
    </xf>
    <xf numFmtId="0" fontId="77" fillId="0" borderId="18">
      <alignment horizontal="center"/>
    </xf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75" fillId="53" borderId="0" applyNumberFormat="0" applyFont="0" applyBorder="0" applyAlignment="0" applyProtection="0"/>
    <xf numFmtId="0" fontId="75" fillId="53" borderId="0" applyNumberFormat="0" applyFont="0" applyBorder="0" applyAlignment="0" applyProtection="0"/>
    <xf numFmtId="0" fontId="75" fillId="53" borderId="0" applyNumberFormat="0" applyFont="0" applyBorder="0" applyAlignment="0" applyProtection="0"/>
    <xf numFmtId="0" fontId="86" fillId="0" borderId="19" applyNumberFormat="0" applyFont="0" applyBorder="0" applyAlignment="0" applyProtection="0"/>
    <xf numFmtId="0" fontId="19" fillId="0" borderId="0" applyBorder="0" applyAlignment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7" fillId="0" borderId="0" applyNumberFormat="0" applyFill="0" applyBorder="0" applyAlignment="0" applyProtection="0"/>
    <xf numFmtId="0" fontId="19" fillId="0" borderId="20" applyFont="0" applyFill="0" applyBorder="0"/>
    <xf numFmtId="0" fontId="19" fillId="0" borderId="20" applyFont="0" applyFill="0" applyBorder="0"/>
    <xf numFmtId="0" fontId="19" fillId="0" borderId="20" applyFont="0" applyFill="0" applyBorder="0"/>
    <xf numFmtId="0" fontId="6" fillId="54" borderId="4" applyProtection="0">
      <alignment horizontal="center" vertical="center"/>
    </xf>
    <xf numFmtId="0" fontId="6" fillId="54" borderId="4" applyProtection="0">
      <alignment horizontal="center" vertical="center"/>
    </xf>
    <xf numFmtId="0" fontId="6" fillId="54" borderId="4" applyProtection="0">
      <alignment horizontal="center" vertical="center"/>
    </xf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7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/>
    <xf numFmtId="189" fontId="38" fillId="0" borderId="8">
      <alignment horizontal="center" vertical="center"/>
    </xf>
    <xf numFmtId="190" fontId="25" fillId="0" borderId="6">
      <alignment horizontal="center" vertical="center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>
      <alignment horizontal="center" vertical="center"/>
    </xf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9" fontId="24" fillId="55" borderId="0" applyNumberFormat="0" applyBorder="0">
      <alignment vertical="center"/>
    </xf>
    <xf numFmtId="179" fontId="24" fillId="55" borderId="0" applyNumberFormat="0" applyBorder="0">
      <alignment vertical="center"/>
    </xf>
    <xf numFmtId="0" fontId="20" fillId="56" borderId="22" applyNumberFormat="0">
      <alignment horizontal="centerContinuous" vertical="center"/>
    </xf>
    <xf numFmtId="0" fontId="20" fillId="56" borderId="22" applyNumberFormat="0">
      <alignment horizontal="centerContinuous" vertical="center"/>
    </xf>
    <xf numFmtId="0" fontId="20" fillId="56" borderId="22" applyNumberFormat="0">
      <alignment horizontal="centerContinuous" vertical="center"/>
    </xf>
    <xf numFmtId="0" fontId="22" fillId="57" borderId="8" applyNumberFormat="0" applyBorder="0">
      <alignment horizontal="centerContinuous" vertical="center" wrapText="1"/>
    </xf>
    <xf numFmtId="0" fontId="93" fillId="57" borderId="8" applyNumberFormat="0" applyBorder="0">
      <alignment horizontal="centerContinuous" vertical="center" wrapText="1"/>
    </xf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9" fillId="0" borderId="0"/>
    <xf numFmtId="0" fontId="55" fillId="27" borderId="9" applyNumberFormat="0" applyAlignment="0" applyProtection="0"/>
    <xf numFmtId="0" fontId="55" fillId="27" borderId="9" applyNumberFormat="0" applyAlignment="0" applyProtection="0"/>
    <xf numFmtId="0" fontId="19" fillId="58" borderId="0" applyNumberFormat="0" applyBorder="0" applyAlignment="0" applyProtection="0"/>
    <xf numFmtId="191" fontId="19" fillId="0" borderId="0" applyFill="0" applyBorder="0" applyAlignment="0" applyProtection="0"/>
    <xf numFmtId="0" fontId="51" fillId="0" borderId="0" applyNumberFormat="0" applyFill="0" applyBorder="0" applyAlignment="0" applyProtection="0"/>
    <xf numFmtId="0" fontId="49" fillId="59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60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7" fillId="0" borderId="25" applyNumberFormat="0" applyFill="0" applyAlignment="0" applyProtection="0"/>
    <xf numFmtId="0" fontId="98" fillId="0" borderId="26" applyNumberFormat="0" applyFill="0" applyAlignment="0" applyProtection="0"/>
    <xf numFmtId="0" fontId="99" fillId="0" borderId="2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1" fillId="27" borderId="9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11" borderId="0" applyNumberFormat="0" applyBorder="0" applyAlignment="0" applyProtection="0"/>
    <xf numFmtId="0" fontId="105" fillId="0" borderId="0" applyNumberFormat="0" applyFill="0" applyBorder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06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17" borderId="0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673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Continuous" vertical="center" wrapText="1"/>
    </xf>
    <xf numFmtId="0" fontId="5" fillId="0" borderId="0" xfId="4" applyFont="1" applyAlignment="1">
      <alignment horizontal="centerContinuous" vertical="center" wrapText="1"/>
    </xf>
    <xf numFmtId="0" fontId="2" fillId="0" borderId="0" xfId="4" applyFont="1" applyAlignment="1">
      <alignment horizontal="centerContinuous" vertical="center" wrapText="1"/>
    </xf>
    <xf numFmtId="0" fontId="6" fillId="0" borderId="0" xfId="4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applyFont="1"/>
    <xf numFmtId="0" fontId="5" fillId="0" borderId="0" xfId="2" applyFont="1" applyAlignment="1">
      <alignment horizontal="centerContinuous" vertical="center" wrapText="1"/>
    </xf>
    <xf numFmtId="0" fontId="7" fillId="0" borderId="0" xfId="2" applyFont="1" applyAlignment="1">
      <alignment horizontal="centerContinuous" vertical="center" wrapText="1"/>
    </xf>
    <xf numFmtId="0" fontId="7" fillId="0" borderId="0" xfId="4" applyFont="1" applyAlignment="1">
      <alignment horizontal="centerContinuous" vertical="center" wrapText="1"/>
    </xf>
    <xf numFmtId="0" fontId="8" fillId="0" borderId="0" xfId="4" applyFon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8" fillId="0" borderId="0" xfId="2" applyFont="1"/>
    <xf numFmtId="0" fontId="10" fillId="0" borderId="0" xfId="2" applyFo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164" fontId="11" fillId="0" borderId="0" xfId="2" applyNumberFormat="1" applyFont="1"/>
    <xf numFmtId="0" fontId="12" fillId="0" borderId="0" xfId="2" applyFont="1"/>
    <xf numFmtId="164" fontId="13" fillId="0" borderId="0" xfId="2" applyNumberFormat="1" applyFont="1"/>
    <xf numFmtId="0" fontId="5" fillId="0" borderId="0" xfId="4" applyFont="1"/>
    <xf numFmtId="0" fontId="8" fillId="0" borderId="0" xfId="4" applyFont="1"/>
    <xf numFmtId="3" fontId="14" fillId="0" borderId="0" xfId="4" applyNumberFormat="1" applyFont="1"/>
    <xf numFmtId="0" fontId="8" fillId="0" borderId="0" xfId="4" applyFont="1" applyAlignment="1">
      <alignment vertical="center" wrapText="1"/>
    </xf>
    <xf numFmtId="0" fontId="8" fillId="0" borderId="0" xfId="4" applyFont="1" applyAlignment="1">
      <alignment wrapText="1"/>
    </xf>
    <xf numFmtId="164" fontId="11" fillId="0" borderId="0" xfId="4" applyNumberFormat="1" applyFont="1"/>
    <xf numFmtId="0" fontId="8" fillId="0" borderId="0" xfId="2" applyFont="1" applyAlignment="1">
      <alignment wrapText="1"/>
    </xf>
    <xf numFmtId="0" fontId="15" fillId="0" borderId="0" xfId="2" applyFont="1"/>
    <xf numFmtId="164" fontId="16" fillId="0" borderId="0" xfId="2" applyNumberFormat="1" applyFont="1"/>
    <xf numFmtId="3" fontId="5" fillId="0" borderId="0" xfId="2" applyNumberFormat="1" applyFont="1"/>
    <xf numFmtId="3" fontId="8" fillId="0" borderId="0" xfId="2" applyNumberFormat="1" applyFont="1"/>
    <xf numFmtId="3" fontId="5" fillId="0" borderId="0" xfId="4" applyNumberFormat="1" applyFont="1"/>
    <xf numFmtId="167" fontId="12" fillId="0" borderId="0" xfId="5" applyNumberFormat="1" applyFont="1"/>
    <xf numFmtId="168" fontId="13" fillId="0" borderId="0" xfId="2" applyNumberFormat="1" applyFont="1"/>
    <xf numFmtId="0" fontId="20" fillId="3" borderId="0" xfId="8" applyFont="1" applyFill="1" applyBorder="1" applyAlignment="1">
      <alignment vertical="center" wrapText="1"/>
    </xf>
    <xf numFmtId="0" fontId="21" fillId="4" borderId="0" xfId="8" applyFont="1" applyFill="1" applyBorder="1" applyAlignment="1">
      <alignment horizontal="centerContinuous" vertical="center" wrapText="1"/>
    </xf>
    <xf numFmtId="0" fontId="19" fillId="4" borderId="0" xfId="8" applyFill="1" applyBorder="1" applyAlignment="1">
      <alignment horizontal="centerContinuous" vertical="center" wrapText="1"/>
    </xf>
    <xf numFmtId="0" fontId="19" fillId="3" borderId="0" xfId="8" applyFill="1" applyBorder="1" applyAlignment="1">
      <alignment vertical="center" wrapText="1"/>
    </xf>
    <xf numFmtId="0" fontId="22" fillId="3" borderId="0" xfId="8" applyFont="1" applyFill="1" applyBorder="1" applyAlignment="1">
      <alignment horizontal="center" vertical="center" wrapText="1"/>
    </xf>
    <xf numFmtId="3" fontId="19" fillId="3" borderId="0" xfId="8" applyNumberFormat="1" applyFill="1" applyBorder="1" applyAlignment="1">
      <alignment vertical="center" wrapText="1"/>
    </xf>
    <xf numFmtId="0" fontId="19" fillId="3" borderId="0" xfId="8" applyFont="1" applyFill="1" applyBorder="1" applyAlignment="1">
      <alignment vertical="center" wrapText="1"/>
    </xf>
    <xf numFmtId="0" fontId="22" fillId="3" borderId="0" xfId="8" applyFont="1" applyFill="1" applyBorder="1" applyAlignment="1">
      <alignment horizontal="left" vertical="center" wrapText="1"/>
    </xf>
    <xf numFmtId="0" fontId="23" fillId="4" borderId="0" xfId="8" applyFont="1" applyFill="1" applyBorder="1" applyAlignment="1">
      <alignment horizontal="centerContinuous" vertical="center" wrapText="1"/>
    </xf>
    <xf numFmtId="0" fontId="23" fillId="5" borderId="0" xfId="8" applyFont="1" applyFill="1" applyBorder="1" applyAlignment="1">
      <alignment horizontal="center" vertical="center" wrapText="1"/>
    </xf>
    <xf numFmtId="0" fontId="23" fillId="4" borderId="0" xfId="8" applyFont="1" applyFill="1" applyBorder="1" applyAlignment="1">
      <alignment horizontal="center" vertical="center" wrapText="1"/>
    </xf>
    <xf numFmtId="0" fontId="24" fillId="3" borderId="0" xfId="8" applyFont="1" applyFill="1" applyBorder="1" applyAlignment="1">
      <alignment vertical="center" wrapText="1"/>
    </xf>
    <xf numFmtId="0" fontId="25" fillId="3" borderId="0" xfId="8" applyFont="1" applyFill="1" applyBorder="1" applyAlignment="1">
      <alignment vertical="center" wrapText="1"/>
    </xf>
    <xf numFmtId="3" fontId="19" fillId="3" borderId="0" xfId="8" applyNumberFormat="1" applyFont="1" applyFill="1" applyBorder="1" applyAlignment="1">
      <alignment horizontal="right" vertical="center" wrapText="1"/>
    </xf>
    <xf numFmtId="0" fontId="26" fillId="3" borderId="2" xfId="8" applyFont="1" applyFill="1" applyBorder="1" applyAlignment="1">
      <alignment horizontal="left" vertical="center"/>
    </xf>
    <xf numFmtId="0" fontId="27" fillId="3" borderId="3" xfId="8" applyFont="1" applyFill="1" applyBorder="1" applyAlignment="1">
      <alignment horizontal="left" vertical="center"/>
    </xf>
    <xf numFmtId="3" fontId="28" fillId="3" borderId="2" xfId="8" applyNumberFormat="1" applyFont="1" applyFill="1" applyBorder="1" applyAlignment="1">
      <alignment vertical="center" wrapText="1"/>
    </xf>
    <xf numFmtId="3" fontId="28" fillId="3" borderId="3" xfId="8" applyNumberFormat="1" applyFont="1" applyFill="1" applyBorder="1" applyAlignment="1">
      <alignment vertical="center" wrapText="1"/>
    </xf>
    <xf numFmtId="0" fontId="29" fillId="3" borderId="0" xfId="8" applyFont="1" applyFill="1" applyBorder="1" applyAlignment="1">
      <alignment vertical="center" wrapText="1"/>
    </xf>
    <xf numFmtId="3" fontId="28" fillId="3" borderId="4" xfId="8" applyNumberFormat="1" applyFont="1" applyFill="1" applyBorder="1" applyAlignment="1">
      <alignment vertical="center" wrapText="1"/>
    </xf>
    <xf numFmtId="0" fontId="28" fillId="3" borderId="0" xfId="8" applyFont="1" applyFill="1" applyBorder="1" applyAlignment="1">
      <alignment vertical="center" wrapText="1"/>
    </xf>
    <xf numFmtId="0" fontId="30" fillId="3" borderId="0" xfId="8" applyFont="1" applyFill="1" applyBorder="1" applyAlignment="1">
      <alignment horizontal="left" vertical="center" wrapText="1"/>
    </xf>
    <xf numFmtId="165" fontId="30" fillId="3" borderId="0" xfId="8" applyNumberFormat="1" applyFont="1" applyFill="1" applyBorder="1" applyAlignment="1">
      <alignment vertical="center" wrapText="1"/>
    </xf>
    <xf numFmtId="3" fontId="30" fillId="3" borderId="0" xfId="8" applyNumberFormat="1" applyFont="1" applyFill="1" applyBorder="1" applyAlignment="1">
      <alignment vertical="center" wrapText="1"/>
    </xf>
    <xf numFmtId="0" fontId="31" fillId="3" borderId="0" xfId="8" applyFont="1" applyFill="1" applyBorder="1" applyAlignment="1">
      <alignment vertical="center" wrapText="1"/>
    </xf>
    <xf numFmtId="0" fontId="32" fillId="3" borderId="0" xfId="8" applyFont="1" applyFill="1" applyBorder="1" applyAlignment="1">
      <alignment vertical="center" wrapText="1"/>
    </xf>
    <xf numFmtId="0" fontId="33" fillId="3" borderId="0" xfId="8" applyFont="1" applyFill="1" applyBorder="1" applyAlignment="1">
      <alignment horizontal="right" vertical="center" wrapText="1"/>
    </xf>
    <xf numFmtId="0" fontId="33" fillId="3" borderId="0" xfId="8" applyFont="1" applyFill="1" applyBorder="1" applyAlignment="1">
      <alignment horizontal="left" vertical="center" wrapText="1"/>
    </xf>
    <xf numFmtId="3" fontId="33" fillId="3" borderId="0" xfId="8" applyNumberFormat="1" applyFont="1" applyFill="1" applyBorder="1" applyAlignment="1">
      <alignment vertical="center" wrapText="1"/>
    </xf>
    <xf numFmtId="3" fontId="32" fillId="3" borderId="0" xfId="8" applyNumberFormat="1" applyFont="1" applyFill="1" applyBorder="1" applyAlignment="1">
      <alignment vertical="center" wrapText="1"/>
    </xf>
    <xf numFmtId="0" fontId="35" fillId="3" borderId="0" xfId="8" applyFont="1" applyFill="1" applyBorder="1" applyAlignment="1">
      <alignment vertical="center" wrapText="1"/>
    </xf>
    <xf numFmtId="3" fontId="35" fillId="3" borderId="0" xfId="8" applyNumberFormat="1" applyFont="1" applyFill="1" applyBorder="1" applyAlignment="1">
      <alignment horizontal="right" vertical="center" wrapText="1"/>
    </xf>
    <xf numFmtId="0" fontId="35" fillId="0" borderId="0" xfId="1137" applyFont="1" applyFill="1" applyAlignment="1">
      <alignment vertical="center" wrapText="1"/>
    </xf>
    <xf numFmtId="0" fontId="24" fillId="0" borderId="0" xfId="1137" applyFont="1" applyFill="1" applyAlignment="1">
      <alignment horizontal="left" vertical="center"/>
    </xf>
    <xf numFmtId="3" fontId="22" fillId="0" borderId="0" xfId="1137" applyNumberFormat="1" applyFont="1" applyFill="1" applyAlignment="1">
      <alignment horizontal="centerContinuous" vertical="center" wrapText="1"/>
    </xf>
    <xf numFmtId="3" fontId="22" fillId="0" borderId="0" xfId="1137" applyNumberFormat="1" applyFont="1" applyFill="1" applyBorder="1" applyAlignment="1">
      <alignment horizontal="centerContinuous" vertical="center" wrapText="1"/>
    </xf>
    <xf numFmtId="0" fontId="22" fillId="0" borderId="0" xfId="1137" applyFont="1" applyFill="1" applyAlignment="1">
      <alignment horizontal="centerContinuous" vertical="center" wrapText="1"/>
    </xf>
    <xf numFmtId="3" fontId="109" fillId="0" borderId="0" xfId="1137" applyNumberFormat="1" applyFont="1" applyFill="1" applyBorder="1" applyAlignment="1">
      <alignment vertical="center" wrapText="1"/>
    </xf>
    <xf numFmtId="0" fontId="93" fillId="0" borderId="0" xfId="1137" applyNumberFormat="1" applyFont="1" applyFill="1" applyBorder="1" applyAlignment="1">
      <alignment vertical="center" wrapText="1"/>
    </xf>
    <xf numFmtId="0" fontId="35" fillId="0" borderId="0" xfId="1137" applyNumberFormat="1" applyFont="1" applyFill="1" applyBorder="1" applyAlignment="1">
      <alignment vertical="center" wrapText="1"/>
    </xf>
    <xf numFmtId="3" fontId="35" fillId="0" borderId="0" xfId="1137" applyNumberFormat="1" applyFont="1" applyFill="1" applyBorder="1" applyAlignment="1">
      <alignment vertical="center" wrapText="1"/>
    </xf>
    <xf numFmtId="0" fontId="50" fillId="0" borderId="0" xfId="1137" applyFont="1" applyFill="1" applyBorder="1" applyAlignment="1">
      <alignment horizontal="center" vertical="center"/>
    </xf>
    <xf numFmtId="0" fontId="38" fillId="0" borderId="0" xfId="1137" applyFont="1" applyFill="1" applyAlignment="1">
      <alignment horizontal="center" vertical="center" wrapText="1"/>
    </xf>
    <xf numFmtId="0" fontId="38" fillId="0" borderId="0" xfId="1137" applyFont="1" applyFill="1" applyAlignment="1">
      <alignment vertical="center" wrapText="1"/>
    </xf>
    <xf numFmtId="0" fontId="38" fillId="0" borderId="0" xfId="1137" applyFont="1" applyFill="1" applyAlignment="1">
      <alignment wrapText="1"/>
    </xf>
    <xf numFmtId="0" fontId="110" fillId="0" borderId="0" xfId="1137" applyFont="1" applyFill="1" applyBorder="1" applyAlignment="1">
      <alignment vertical="center" wrapText="1"/>
    </xf>
    <xf numFmtId="0" fontId="35" fillId="0" borderId="0" xfId="1137" applyFont="1" applyFill="1" applyBorder="1" applyAlignment="1">
      <alignment vertical="center" wrapText="1"/>
    </xf>
    <xf numFmtId="3" fontId="38" fillId="0" borderId="0" xfId="1137" applyNumberFormat="1" applyFont="1" applyFill="1" applyBorder="1" applyAlignment="1">
      <alignment vertical="center" wrapText="1"/>
    </xf>
    <xf numFmtId="0" fontId="38" fillId="0" borderId="0" xfId="1137" applyFont="1" applyFill="1" applyBorder="1" applyAlignment="1">
      <alignment vertical="center" wrapText="1"/>
    </xf>
    <xf numFmtId="0" fontId="112" fillId="0" borderId="0" xfId="1137" applyFont="1" applyFill="1" applyBorder="1" applyAlignment="1">
      <alignment vertical="center" wrapText="1"/>
    </xf>
    <xf numFmtId="0" fontId="12" fillId="0" borderId="0" xfId="1137" applyFont="1" applyFill="1" applyBorder="1" applyAlignment="1">
      <alignment vertical="center" wrapText="1"/>
    </xf>
    <xf numFmtId="0" fontId="1" fillId="0" borderId="0" xfId="1138"/>
    <xf numFmtId="0" fontId="1" fillId="0" borderId="0" xfId="1138" applyFont="1"/>
    <xf numFmtId="3" fontId="35" fillId="0" borderId="0" xfId="1137" applyNumberFormat="1" applyFont="1" applyFill="1" applyAlignment="1">
      <alignment vertical="center" wrapText="1"/>
    </xf>
    <xf numFmtId="0" fontId="33" fillId="0" borderId="0" xfId="1139" applyFont="1" applyAlignment="1">
      <alignment vertical="center"/>
    </xf>
    <xf numFmtId="0" fontId="33" fillId="0" borderId="0" xfId="1139" applyFont="1" applyAlignment="1">
      <alignment horizontal="center" vertical="center"/>
    </xf>
    <xf numFmtId="164" fontId="11" fillId="0" borderId="0" xfId="4" applyNumberFormat="1" applyFont="1" applyAlignment="1">
      <alignment vertical="center"/>
    </xf>
    <xf numFmtId="0" fontId="2" fillId="0" borderId="0" xfId="1140" applyFont="1" applyBorder="1"/>
    <xf numFmtId="0" fontId="115" fillId="0" borderId="0" xfId="1141" applyFont="1" applyAlignment="1">
      <alignment vertical="center"/>
    </xf>
    <xf numFmtId="0" fontId="120" fillId="0" borderId="0" xfId="1141" applyFont="1" applyAlignment="1">
      <alignment vertical="center"/>
    </xf>
    <xf numFmtId="0" fontId="121" fillId="0" borderId="0" xfId="1141" applyFont="1" applyAlignment="1">
      <alignment horizontal="centerContinuous" vertical="center" wrapText="1"/>
    </xf>
    <xf numFmtId="0" fontId="115" fillId="0" borderId="0" xfId="1141" applyFont="1" applyAlignment="1">
      <alignment horizontal="centerContinuous" vertical="center"/>
    </xf>
    <xf numFmtId="192" fontId="115" fillId="0" borderId="0" xfId="1141" applyNumberFormat="1" applyFont="1" applyAlignment="1">
      <alignment vertical="center"/>
    </xf>
    <xf numFmtId="0" fontId="14" fillId="0" borderId="44" xfId="1141" applyFont="1" applyFill="1" applyBorder="1" applyAlignment="1">
      <alignment horizontal="justify" vertical="center" wrapText="1"/>
    </xf>
    <xf numFmtId="0" fontId="122" fillId="0" borderId="45" xfId="1141" applyFont="1" applyFill="1" applyBorder="1" applyAlignment="1">
      <alignment horizontal="center" vertical="center"/>
    </xf>
    <xf numFmtId="0" fontId="3" fillId="0" borderId="0" xfId="1141" applyFont="1" applyFill="1" applyBorder="1" applyAlignment="1">
      <alignment vertical="center"/>
    </xf>
    <xf numFmtId="0" fontId="3" fillId="0" borderId="0" xfId="1141" applyFont="1" applyAlignment="1">
      <alignment vertical="center"/>
    </xf>
    <xf numFmtId="0" fontId="10" fillId="0" borderId="48" xfId="1141" applyFont="1" applyBorder="1" applyAlignment="1">
      <alignment horizontal="justify" vertical="center" wrapText="1"/>
    </xf>
    <xf numFmtId="0" fontId="3" fillId="0" borderId="33" xfId="1141" applyFont="1" applyBorder="1" applyAlignment="1">
      <alignment horizontal="center" vertical="center" wrapText="1"/>
    </xf>
    <xf numFmtId="0" fontId="3" fillId="0" borderId="4" xfId="1141" applyFont="1" applyBorder="1" applyAlignment="1">
      <alignment horizontal="center" vertical="center" wrapText="1"/>
    </xf>
    <xf numFmtId="0" fontId="3" fillId="0" borderId="49" xfId="1141" applyFont="1" applyBorder="1" applyAlignment="1">
      <alignment horizontal="center" vertical="center" wrapText="1"/>
    </xf>
    <xf numFmtId="0" fontId="3" fillId="0" borderId="0" xfId="1141" applyFont="1" applyAlignment="1">
      <alignment vertical="center" wrapText="1"/>
    </xf>
    <xf numFmtId="0" fontId="3" fillId="0" borderId="50" xfId="1141" applyFont="1" applyBorder="1" applyAlignment="1">
      <alignment horizontal="center" vertical="center" wrapText="1"/>
    </xf>
    <xf numFmtId="0" fontId="3" fillId="0" borderId="0" xfId="1141" applyFont="1" applyFill="1" applyBorder="1" applyAlignment="1">
      <alignment vertical="center" wrapText="1"/>
    </xf>
    <xf numFmtId="0" fontId="115" fillId="0" borderId="51" xfId="1141" applyFont="1" applyBorder="1" applyAlignment="1">
      <alignment horizontal="justify" vertical="center"/>
    </xf>
    <xf numFmtId="0" fontId="115" fillId="0" borderId="33" xfId="1141" applyFont="1" applyBorder="1" applyAlignment="1">
      <alignment horizontal="center" vertical="center"/>
    </xf>
    <xf numFmtId="0" fontId="115" fillId="0" borderId="42" xfId="1141" applyFont="1" applyBorder="1" applyAlignment="1">
      <alignment horizontal="center" vertical="center"/>
    </xf>
    <xf numFmtId="0" fontId="115" fillId="0" borderId="52" xfId="1141" applyFont="1" applyBorder="1" applyAlignment="1">
      <alignment horizontal="center" vertical="center"/>
    </xf>
    <xf numFmtId="0" fontId="115" fillId="0" borderId="53" xfId="1141" applyFont="1" applyBorder="1" applyAlignment="1">
      <alignment horizontal="center" vertical="center"/>
    </xf>
    <xf numFmtId="0" fontId="14" fillId="0" borderId="48" xfId="1141" applyFont="1" applyBorder="1" applyAlignment="1">
      <alignment horizontal="justify" vertical="center"/>
    </xf>
    <xf numFmtId="192" fontId="115" fillId="0" borderId="33" xfId="1141" applyNumberFormat="1" applyFont="1" applyBorder="1" applyAlignment="1">
      <alignment vertical="center"/>
    </xf>
    <xf numFmtId="192" fontId="123" fillId="0" borderId="55" xfId="1141" applyNumberFormat="1" applyFont="1" applyFill="1" applyBorder="1" applyAlignment="1">
      <alignment vertical="center"/>
    </xf>
    <xf numFmtId="0" fontId="124" fillId="0" borderId="0" xfId="1141" applyFont="1" applyAlignment="1">
      <alignment vertical="center"/>
    </xf>
    <xf numFmtId="192" fontId="123" fillId="0" borderId="56" xfId="1141" applyNumberFormat="1" applyFont="1" applyBorder="1" applyAlignment="1">
      <alignment vertical="center"/>
    </xf>
    <xf numFmtId="192" fontId="123" fillId="0" borderId="55" xfId="1141" applyNumberFormat="1" applyFont="1" applyBorder="1" applyAlignment="1">
      <alignment vertical="center"/>
    </xf>
    <xf numFmtId="0" fontId="115" fillId="0" borderId="0" xfId="1141" applyFont="1" applyBorder="1" applyAlignment="1">
      <alignment vertical="center"/>
    </xf>
    <xf numFmtId="0" fontId="3" fillId="0" borderId="48" xfId="1141" applyFont="1" applyBorder="1" applyAlignment="1">
      <alignment horizontal="justify" vertical="center"/>
    </xf>
    <xf numFmtId="192" fontId="120" fillId="0" borderId="54" xfId="1141" applyNumberFormat="1" applyFont="1" applyFill="1" applyBorder="1" applyAlignment="1">
      <alignment vertical="center"/>
    </xf>
    <xf numFmtId="192" fontId="120" fillId="0" borderId="55" xfId="1141" applyNumberFormat="1" applyFont="1" applyFill="1" applyBorder="1" applyAlignment="1">
      <alignment vertical="center"/>
    </xf>
    <xf numFmtId="192" fontId="120" fillId="0" borderId="56" xfId="1141" applyNumberFormat="1" applyFont="1" applyBorder="1" applyAlignment="1">
      <alignment vertical="center"/>
    </xf>
    <xf numFmtId="192" fontId="120" fillId="0" borderId="55" xfId="1141" applyNumberFormat="1" applyFont="1" applyBorder="1" applyAlignment="1">
      <alignment vertical="center"/>
    </xf>
    <xf numFmtId="0" fontId="124" fillId="0" borderId="0" xfId="1141" applyFont="1" applyBorder="1" applyAlignment="1">
      <alignment vertical="center"/>
    </xf>
    <xf numFmtId="0" fontId="3" fillId="0" borderId="51" xfId="1141" applyFont="1" applyBorder="1" applyAlignment="1">
      <alignment horizontal="justify" vertical="center"/>
    </xf>
    <xf numFmtId="192" fontId="120" fillId="0" borderId="42" xfId="1141" applyNumberFormat="1" applyFont="1" applyFill="1" applyBorder="1" applyAlignment="1">
      <alignment vertical="center"/>
    </xf>
    <xf numFmtId="192" fontId="120" fillId="0" borderId="52" xfId="1141" applyNumberFormat="1" applyFont="1" applyFill="1" applyBorder="1" applyAlignment="1">
      <alignment vertical="center"/>
    </xf>
    <xf numFmtId="192" fontId="120" fillId="0" borderId="53" xfId="1141" applyNumberFormat="1" applyFont="1" applyBorder="1" applyAlignment="1">
      <alignment vertical="center"/>
    </xf>
    <xf numFmtId="192" fontId="120" fillId="0" borderId="52" xfId="1141" applyNumberFormat="1" applyFont="1" applyBorder="1" applyAlignment="1">
      <alignment vertical="center"/>
    </xf>
    <xf numFmtId="192" fontId="120" fillId="0" borderId="48" xfId="1141" applyNumberFormat="1" applyFont="1" applyBorder="1" applyAlignment="1">
      <alignment vertical="center"/>
    </xf>
    <xf numFmtId="192" fontId="123" fillId="0" borderId="48" xfId="1141" applyNumberFormat="1" applyFont="1" applyBorder="1" applyAlignment="1">
      <alignment vertical="center"/>
    </xf>
    <xf numFmtId="0" fontId="3" fillId="0" borderId="57" xfId="1141" applyFont="1" applyBorder="1" applyAlignment="1">
      <alignment horizontal="justify" vertical="center"/>
    </xf>
    <xf numFmtId="192" fontId="120" fillId="0" borderId="43" xfId="1141" applyNumberFormat="1" applyFont="1" applyFill="1" applyBorder="1" applyAlignment="1">
      <alignment vertical="center"/>
    </xf>
    <xf numFmtId="192" fontId="120" fillId="0" borderId="58" xfId="1141" applyNumberFormat="1" applyFont="1" applyFill="1" applyBorder="1" applyAlignment="1">
      <alignment vertical="center"/>
    </xf>
    <xf numFmtId="192" fontId="120" fillId="0" borderId="59" xfId="1141" applyNumberFormat="1" applyFont="1" applyBorder="1" applyAlignment="1">
      <alignment vertical="center"/>
    </xf>
    <xf numFmtId="192" fontId="120" fillId="0" borderId="58" xfId="1141" applyNumberFormat="1" applyFont="1" applyBorder="1" applyAlignment="1">
      <alignment vertical="center"/>
    </xf>
    <xf numFmtId="0" fontId="115" fillId="0" borderId="48" xfId="1141" applyFont="1" applyBorder="1" applyAlignment="1">
      <alignment horizontal="justify" vertical="center"/>
    </xf>
    <xf numFmtId="192" fontId="125" fillId="0" borderId="33" xfId="1141" applyNumberFormat="1" applyFont="1" applyBorder="1" applyAlignment="1">
      <alignment vertical="center"/>
    </xf>
    <xf numFmtId="192" fontId="123" fillId="0" borderId="54" xfId="1141" applyNumberFormat="1" applyFont="1" applyBorder="1" applyAlignment="1">
      <alignment vertical="center"/>
    </xf>
    <xf numFmtId="0" fontId="123" fillId="0" borderId="0" xfId="1141" applyFont="1" applyAlignment="1">
      <alignment vertical="center"/>
    </xf>
    <xf numFmtId="192" fontId="120" fillId="0" borderId="54" xfId="1141" applyNumberFormat="1" applyFont="1" applyBorder="1" applyAlignment="1">
      <alignment vertical="center"/>
    </xf>
    <xf numFmtId="0" fontId="120" fillId="0" borderId="0" xfId="1141" applyFont="1" applyBorder="1" applyAlignment="1">
      <alignment vertical="center"/>
    </xf>
    <xf numFmtId="192" fontId="123" fillId="0" borderId="42" xfId="1141" applyNumberFormat="1" applyFont="1" applyBorder="1" applyAlignment="1">
      <alignment vertical="center"/>
    </xf>
    <xf numFmtId="192" fontId="123" fillId="0" borderId="52" xfId="1141" applyNumberFormat="1" applyFont="1" applyBorder="1" applyAlignment="1">
      <alignment vertical="center"/>
    </xf>
    <xf numFmtId="192" fontId="123" fillId="0" borderId="53" xfId="1141" applyNumberFormat="1" applyFont="1" applyBorder="1" applyAlignment="1">
      <alignment vertical="center"/>
    </xf>
    <xf numFmtId="0" fontId="3" fillId="0" borderId="60" xfId="1141" applyFont="1" applyBorder="1" applyAlignment="1">
      <alignment horizontal="justify" vertical="center"/>
    </xf>
    <xf numFmtId="192" fontId="120" fillId="0" borderId="61" xfId="1141" applyNumberFormat="1" applyFont="1" applyBorder="1" applyAlignment="1">
      <alignment vertical="center"/>
    </xf>
    <xf numFmtId="192" fontId="120" fillId="0" borderId="62" xfId="1141" applyNumberFormat="1" applyFont="1" applyBorder="1" applyAlignment="1">
      <alignment vertical="center"/>
    </xf>
    <xf numFmtId="192" fontId="120" fillId="0" borderId="60" xfId="1141" applyNumberFormat="1" applyFont="1" applyBorder="1" applyAlignment="1">
      <alignment vertical="center"/>
    </xf>
    <xf numFmtId="0" fontId="3" fillId="0" borderId="63" xfId="1141" applyFont="1" applyBorder="1" applyAlignment="1">
      <alignment horizontal="justify" vertical="center"/>
    </xf>
    <xf numFmtId="192" fontId="115" fillId="0" borderId="0" xfId="1141" applyNumberFormat="1" applyFont="1" applyBorder="1" applyAlignment="1">
      <alignment vertical="center"/>
    </xf>
    <xf numFmtId="192" fontId="120" fillId="0" borderId="63" xfId="1141" applyNumberFormat="1" applyFont="1" applyBorder="1" applyAlignment="1">
      <alignment vertical="center"/>
    </xf>
    <xf numFmtId="0" fontId="14" fillId="0" borderId="64" xfId="1141" applyFont="1" applyBorder="1" applyAlignment="1">
      <alignment horizontal="justify" vertical="center"/>
    </xf>
    <xf numFmtId="192" fontId="123" fillId="0" borderId="11" xfId="1141" applyNumberFormat="1" applyFont="1" applyBorder="1" applyAlignment="1">
      <alignment vertical="center"/>
    </xf>
    <xf numFmtId="192" fontId="123" fillId="0" borderId="65" xfId="1141" applyNumberFormat="1" applyFont="1" applyBorder="1" applyAlignment="1">
      <alignment vertical="center"/>
    </xf>
    <xf numFmtId="192" fontId="123" fillId="0" borderId="64" xfId="1141" applyNumberFormat="1" applyFont="1" applyBorder="1" applyAlignment="1">
      <alignment vertical="center"/>
    </xf>
    <xf numFmtId="0" fontId="115" fillId="0" borderId="63" xfId="1141" applyFont="1" applyBorder="1" applyAlignment="1">
      <alignment horizontal="justify" vertical="center"/>
    </xf>
    <xf numFmtId="192" fontId="118" fillId="0" borderId="23" xfId="1141" applyNumberFormat="1" applyFont="1" applyBorder="1" applyAlignment="1">
      <alignment vertical="center"/>
    </xf>
    <xf numFmtId="0" fontId="116" fillId="0" borderId="0" xfId="1141" applyFont="1" applyAlignment="1">
      <alignment vertical="center"/>
    </xf>
    <xf numFmtId="192" fontId="120" fillId="0" borderId="0" xfId="1141" applyNumberFormat="1" applyFont="1" applyBorder="1" applyAlignment="1">
      <alignment vertical="center"/>
    </xf>
    <xf numFmtId="0" fontId="115" fillId="0" borderId="0" xfId="1141" applyFont="1" applyAlignment="1"/>
    <xf numFmtId="0" fontId="115" fillId="0" borderId="0" xfId="1141" applyFont="1" applyAlignment="1">
      <alignment horizontal="justify" vertical="center"/>
    </xf>
    <xf numFmtId="0" fontId="122" fillId="0" borderId="33" xfId="1141" applyFont="1" applyFill="1" applyBorder="1" applyAlignment="1">
      <alignment horizontal="center" vertical="center"/>
    </xf>
    <xf numFmtId="0" fontId="127" fillId="0" borderId="51" xfId="1142" applyFont="1" applyBorder="1" applyAlignment="1">
      <alignment horizontal="center"/>
    </xf>
    <xf numFmtId="0" fontId="115" fillId="0" borderId="33" xfId="1141" applyFont="1" applyBorder="1" applyAlignment="1">
      <alignment horizontal="center" vertical="center" wrapText="1"/>
    </xf>
    <xf numFmtId="0" fontId="115" fillId="0" borderId="54" xfId="1141" applyFont="1" applyBorder="1" applyAlignment="1">
      <alignment horizontal="center" vertical="center" wrapText="1"/>
    </xf>
    <xf numFmtId="0" fontId="115" fillId="0" borderId="55" xfId="1141" applyFont="1" applyBorder="1" applyAlignment="1">
      <alignment horizontal="center" vertical="center" wrapText="1"/>
    </xf>
    <xf numFmtId="0" fontId="115" fillId="0" borderId="56" xfId="1141" applyFont="1" applyBorder="1" applyAlignment="1">
      <alignment horizontal="center" vertical="center" wrapText="1"/>
    </xf>
    <xf numFmtId="0" fontId="115" fillId="0" borderId="52" xfId="1141" applyFont="1" applyBorder="1" applyAlignment="1">
      <alignment horizontal="center" vertical="center" wrapText="1"/>
    </xf>
    <xf numFmtId="192" fontId="120" fillId="0" borderId="66" xfId="1141" applyNumberFormat="1" applyFont="1" applyBorder="1" applyAlignment="1">
      <alignment vertical="center"/>
    </xf>
    <xf numFmtId="192" fontId="123" fillId="0" borderId="67" xfId="1141" applyNumberFormat="1" applyFont="1" applyFill="1" applyBorder="1" applyAlignment="1">
      <alignment vertical="center"/>
    </xf>
    <xf numFmtId="192" fontId="123" fillId="0" borderId="62" xfId="1141" applyNumberFormat="1" applyFont="1" applyFill="1" applyBorder="1" applyAlignment="1">
      <alignment vertical="center"/>
    </xf>
    <xf numFmtId="192" fontId="123" fillId="0" borderId="60" xfId="1141" applyNumberFormat="1" applyFont="1" applyBorder="1" applyAlignment="1">
      <alignment vertical="center"/>
    </xf>
    <xf numFmtId="192" fontId="123" fillId="0" borderId="62" xfId="1141" applyNumberFormat="1" applyFont="1" applyBorder="1" applyAlignment="1">
      <alignment vertical="center"/>
    </xf>
    <xf numFmtId="0" fontId="3" fillId="0" borderId="0" xfId="1141" applyFont="1" applyAlignment="1">
      <alignment horizontal="justify" vertical="center"/>
    </xf>
    <xf numFmtId="0" fontId="5" fillId="0" borderId="44" xfId="1141" applyFont="1" applyBorder="1" applyAlignment="1">
      <alignment horizontal="justify" vertical="center"/>
    </xf>
    <xf numFmtId="0" fontId="115" fillId="0" borderId="68" xfId="1141" applyFont="1" applyBorder="1" applyAlignment="1">
      <alignment vertical="center"/>
    </xf>
    <xf numFmtId="0" fontId="115" fillId="0" borderId="69" xfId="1141" applyFont="1" applyBorder="1" applyAlignment="1">
      <alignment vertical="center"/>
    </xf>
    <xf numFmtId="0" fontId="115" fillId="0" borderId="44" xfId="1141" applyFont="1" applyBorder="1" applyAlignment="1">
      <alignment vertical="center"/>
    </xf>
    <xf numFmtId="192" fontId="5" fillId="0" borderId="61" xfId="1141" applyNumberFormat="1" applyFont="1" applyFill="1" applyBorder="1" applyAlignment="1">
      <alignment vertical="center"/>
    </xf>
    <xf numFmtId="192" fontId="5" fillId="0" borderId="62" xfId="1141" applyNumberFormat="1" applyFont="1" applyFill="1" applyBorder="1" applyAlignment="1">
      <alignment vertical="center"/>
    </xf>
    <xf numFmtId="192" fontId="5" fillId="0" borderId="60" xfId="1141" applyNumberFormat="1" applyFont="1" applyBorder="1" applyAlignment="1">
      <alignment vertical="center"/>
    </xf>
    <xf numFmtId="192" fontId="5" fillId="0" borderId="62" xfId="1141" applyNumberFormat="1" applyFont="1" applyBorder="1" applyAlignment="1">
      <alignment vertical="center"/>
    </xf>
    <xf numFmtId="0" fontId="93" fillId="0" borderId="4" xfId="1137" applyNumberFormat="1" applyFont="1" applyFill="1" applyBorder="1" applyAlignment="1">
      <alignment horizontal="center" vertical="center" wrapText="1"/>
    </xf>
    <xf numFmtId="0" fontId="24" fillId="0" borderId="4" xfId="1137" applyFont="1" applyFill="1" applyBorder="1" applyAlignment="1">
      <alignment horizontal="center" vertical="center" wrapText="1"/>
    </xf>
    <xf numFmtId="3" fontId="111" fillId="6" borderId="4" xfId="1137" applyNumberFormat="1" applyFont="1" applyFill="1" applyBorder="1" applyAlignment="1">
      <alignment horizontal="right" vertical="center" wrapText="1"/>
    </xf>
    <xf numFmtId="0" fontId="35" fillId="6" borderId="0" xfId="1137" applyFont="1" applyFill="1" applyBorder="1" applyAlignment="1">
      <alignment vertical="center" wrapText="1"/>
    </xf>
    <xf numFmtId="3" fontId="35" fillId="6" borderId="0" xfId="1137" applyNumberFormat="1" applyFont="1" applyFill="1" applyBorder="1" applyAlignment="1">
      <alignment vertical="center" wrapText="1"/>
    </xf>
    <xf numFmtId="3" fontId="38" fillId="6" borderId="0" xfId="1137" applyNumberFormat="1" applyFont="1" applyFill="1" applyBorder="1" applyAlignment="1">
      <alignment vertical="center" wrapText="1"/>
    </xf>
    <xf numFmtId="0" fontId="24" fillId="6" borderId="31" xfId="1137" applyFont="1" applyFill="1" applyBorder="1" applyAlignment="1">
      <alignment horizontal="right" vertical="center" wrapText="1"/>
    </xf>
    <xf numFmtId="0" fontId="22" fillId="6" borderId="4" xfId="1137" applyFont="1" applyFill="1" applyBorder="1" applyAlignment="1">
      <alignment horizontal="center" vertical="center" wrapText="1"/>
    </xf>
    <xf numFmtId="0" fontId="20" fillId="6" borderId="31" xfId="1137" applyFont="1" applyFill="1" applyBorder="1" applyAlignment="1">
      <alignment horizontal="right" vertical="center" wrapText="1"/>
    </xf>
    <xf numFmtId="3" fontId="20" fillId="6" borderId="31" xfId="1137" applyNumberFormat="1" applyFont="1" applyFill="1" applyBorder="1" applyAlignment="1">
      <alignment horizontal="right" vertical="center" wrapText="1"/>
    </xf>
    <xf numFmtId="3" fontId="36" fillId="6" borderId="31" xfId="1137" applyNumberFormat="1" applyFont="1" applyFill="1" applyBorder="1" applyAlignment="1">
      <alignment horizontal="right" vertical="center" wrapText="1"/>
    </xf>
    <xf numFmtId="192" fontId="120" fillId="64" borderId="54" xfId="1141" applyNumberFormat="1" applyFont="1" applyFill="1" applyBorder="1" applyAlignment="1">
      <alignment vertical="center"/>
    </xf>
    <xf numFmtId="192" fontId="120" fillId="64" borderId="55" xfId="1141" applyNumberFormat="1" applyFont="1" applyFill="1" applyBorder="1" applyAlignment="1">
      <alignment vertical="center"/>
    </xf>
    <xf numFmtId="0" fontId="2" fillId="0" borderId="0" xfId="1143" applyFont="1" applyBorder="1"/>
    <xf numFmtId="0" fontId="78" fillId="0" borderId="0" xfId="1144" applyFont="1" applyAlignment="1">
      <alignment vertical="center"/>
    </xf>
    <xf numFmtId="0" fontId="8" fillId="0" borderId="0" xfId="1144" applyFont="1" applyAlignment="1">
      <alignment vertical="center"/>
    </xf>
    <xf numFmtId="0" fontId="121" fillId="0" borderId="0" xfId="1144" applyFont="1" applyAlignment="1">
      <alignment horizontal="centerContinuous" vertical="center" wrapText="1"/>
    </xf>
    <xf numFmtId="0" fontId="78" fillId="0" borderId="0" xfId="1144" applyFont="1" applyAlignment="1">
      <alignment horizontal="centerContinuous" vertical="center"/>
    </xf>
    <xf numFmtId="192" fontId="78" fillId="0" borderId="0" xfId="1144" applyNumberFormat="1" applyFont="1" applyAlignment="1">
      <alignment vertical="center"/>
    </xf>
    <xf numFmtId="0" fontId="14" fillId="0" borderId="44" xfId="1144" applyFont="1" applyFill="1" applyBorder="1" applyAlignment="1">
      <alignment horizontal="justify" vertical="center" wrapText="1"/>
    </xf>
    <xf numFmtId="0" fontId="122" fillId="0" borderId="45" xfId="1144" applyFont="1" applyFill="1" applyBorder="1" applyAlignment="1">
      <alignment horizontal="center" vertical="center"/>
    </xf>
    <xf numFmtId="0" fontId="3" fillId="0" borderId="0" xfId="1144" applyFont="1" applyFill="1" applyBorder="1" applyAlignment="1">
      <alignment vertical="center"/>
    </xf>
    <xf numFmtId="0" fontId="3" fillId="0" borderId="0" xfId="1144" applyFont="1" applyAlignment="1">
      <alignment vertical="center"/>
    </xf>
    <xf numFmtId="0" fontId="10" fillId="0" borderId="48" xfId="1144" applyFont="1" applyBorder="1" applyAlignment="1">
      <alignment horizontal="justify" vertical="center" wrapText="1"/>
    </xf>
    <xf numFmtId="0" fontId="3" fillId="0" borderId="45" xfId="1144" applyFont="1" applyBorder="1" applyAlignment="1">
      <alignment horizontal="center" vertical="center" wrapText="1"/>
    </xf>
    <xf numFmtId="0" fontId="3" fillId="0" borderId="4" xfId="1144" applyFont="1" applyBorder="1" applyAlignment="1">
      <alignment horizontal="center" vertical="center" wrapText="1"/>
    </xf>
    <xf numFmtId="0" fontId="3" fillId="0" borderId="49" xfId="1144" applyFont="1" applyBorder="1" applyAlignment="1">
      <alignment horizontal="center" vertical="center" wrapText="1"/>
    </xf>
    <xf numFmtId="0" fontId="3" fillId="0" borderId="0" xfId="1144" applyFont="1" applyAlignment="1">
      <alignment vertical="center" wrapText="1"/>
    </xf>
    <xf numFmtId="0" fontId="3" fillId="0" borderId="50" xfId="1144" applyFont="1" applyBorder="1" applyAlignment="1">
      <alignment horizontal="center" vertical="center" wrapText="1"/>
    </xf>
    <xf numFmtId="0" fontId="3" fillId="0" borderId="0" xfId="1144" applyFont="1" applyFill="1" applyBorder="1" applyAlignment="1">
      <alignment vertical="center" wrapText="1"/>
    </xf>
    <xf numFmtId="0" fontId="78" fillId="0" borderId="51" xfId="1144" applyFont="1" applyBorder="1" applyAlignment="1">
      <alignment horizontal="justify" vertical="center"/>
    </xf>
    <xf numFmtId="0" fontId="78" fillId="0" borderId="52" xfId="1144" applyFont="1" applyBorder="1" applyAlignment="1">
      <alignment horizontal="center" vertical="center"/>
    </xf>
    <xf numFmtId="0" fontId="78" fillId="0" borderId="53" xfId="1144" applyFont="1" applyBorder="1" applyAlignment="1">
      <alignment horizontal="center" vertical="center"/>
    </xf>
    <xf numFmtId="0" fontId="14" fillId="0" borderId="48" xfId="1144" applyFont="1" applyBorder="1" applyAlignment="1">
      <alignment horizontal="justify" vertical="center"/>
    </xf>
    <xf numFmtId="192" fontId="78" fillId="0" borderId="45" xfId="1144" applyNumberFormat="1" applyFont="1" applyBorder="1" applyAlignment="1">
      <alignment vertical="center"/>
    </xf>
    <xf numFmtId="192" fontId="5" fillId="0" borderId="55" xfId="1144" applyNumberFormat="1" applyFont="1" applyFill="1" applyBorder="1" applyAlignment="1">
      <alignment vertical="center"/>
    </xf>
    <xf numFmtId="0" fontId="128" fillId="0" borderId="0" xfId="1144" applyFont="1" applyAlignment="1">
      <alignment vertical="center"/>
    </xf>
    <xf numFmtId="192" fontId="5" fillId="0" borderId="56" xfId="1144" applyNumberFormat="1" applyFont="1" applyBorder="1" applyAlignment="1">
      <alignment vertical="center"/>
    </xf>
    <xf numFmtId="192" fontId="5" fillId="0" borderId="55" xfId="1144" applyNumberFormat="1" applyFont="1" applyBorder="1" applyAlignment="1">
      <alignment vertical="center"/>
    </xf>
    <xf numFmtId="0" fontId="3" fillId="0" borderId="48" xfId="1144" applyFont="1" applyBorder="1" applyAlignment="1">
      <alignment horizontal="justify" vertical="center"/>
    </xf>
    <xf numFmtId="192" fontId="8" fillId="0" borderId="55" xfId="1144" applyNumberFormat="1" applyFont="1" applyFill="1" applyBorder="1" applyAlignment="1">
      <alignment vertical="center"/>
    </xf>
    <xf numFmtId="192" fontId="8" fillId="0" borderId="56" xfId="1144" applyNumberFormat="1" applyFont="1" applyBorder="1" applyAlignment="1">
      <alignment vertical="center"/>
    </xf>
    <xf numFmtId="192" fontId="8" fillId="0" borderId="55" xfId="1144" applyNumberFormat="1" applyFont="1" applyBorder="1" applyAlignment="1">
      <alignment vertical="center"/>
    </xf>
    <xf numFmtId="0" fontId="118" fillId="0" borderId="48" xfId="1144" applyFont="1" applyBorder="1" applyAlignment="1">
      <alignment horizontal="center" vertical="center"/>
    </xf>
    <xf numFmtId="192" fontId="118" fillId="0" borderId="54" xfId="1144" applyNumberFormat="1" applyFont="1" applyFill="1" applyBorder="1" applyAlignment="1">
      <alignment vertical="center"/>
    </xf>
    <xf numFmtId="192" fontId="118" fillId="0" borderId="55" xfId="1144" applyNumberFormat="1" applyFont="1" applyFill="1" applyBorder="1" applyAlignment="1">
      <alignment vertical="center"/>
    </xf>
    <xf numFmtId="192" fontId="118" fillId="0" borderId="56" xfId="1144" applyNumberFormat="1" applyFont="1" applyBorder="1" applyAlignment="1">
      <alignment vertical="center"/>
    </xf>
    <xf numFmtId="192" fontId="118" fillId="0" borderId="55" xfId="1144" applyNumberFormat="1" applyFont="1" applyBorder="1" applyAlignment="1">
      <alignment vertical="center"/>
    </xf>
    <xf numFmtId="0" fontId="119" fillId="0" borderId="48" xfId="1144" applyFont="1" applyBorder="1" applyAlignment="1">
      <alignment horizontal="center" vertical="center"/>
    </xf>
    <xf numFmtId="192" fontId="126" fillId="0" borderId="54" xfId="1144" applyNumberFormat="1" applyFont="1" applyFill="1" applyBorder="1" applyAlignment="1">
      <alignment vertical="center"/>
    </xf>
    <xf numFmtId="192" fontId="126" fillId="0" borderId="55" xfId="1144" applyNumberFormat="1" applyFont="1" applyFill="1" applyBorder="1" applyAlignment="1">
      <alignment vertical="center"/>
    </xf>
    <xf numFmtId="192" fontId="126" fillId="0" borderId="56" xfId="1144" applyNumberFormat="1" applyFont="1" applyBorder="1" applyAlignment="1">
      <alignment vertical="center"/>
    </xf>
    <xf numFmtId="192" fontId="126" fillId="0" borderId="55" xfId="1144" applyNumberFormat="1" applyFont="1" applyBorder="1" applyAlignment="1">
      <alignment vertical="center"/>
    </xf>
    <xf numFmtId="192" fontId="119" fillId="0" borderId="54" xfId="1144" applyNumberFormat="1" applyFont="1" applyFill="1" applyBorder="1" applyAlignment="1">
      <alignment vertical="center"/>
    </xf>
    <xf numFmtId="192" fontId="119" fillId="0" borderId="55" xfId="1144" applyNumberFormat="1" applyFont="1" applyFill="1" applyBorder="1" applyAlignment="1">
      <alignment vertical="center"/>
    </xf>
    <xf numFmtId="192" fontId="119" fillId="0" borderId="56" xfId="1144" applyNumberFormat="1" applyFont="1" applyBorder="1" applyAlignment="1">
      <alignment vertical="center"/>
    </xf>
    <xf numFmtId="192" fontId="119" fillId="0" borderId="55" xfId="1144" applyNumberFormat="1" applyFont="1" applyBorder="1" applyAlignment="1">
      <alignment vertical="center"/>
    </xf>
    <xf numFmtId="0" fontId="3" fillId="0" borderId="72" xfId="1144" applyFont="1" applyBorder="1" applyAlignment="1">
      <alignment horizontal="justify" vertical="center"/>
    </xf>
    <xf numFmtId="192" fontId="8" fillId="0" borderId="73" xfId="1144" applyNumberFormat="1" applyFont="1" applyFill="1" applyBorder="1" applyAlignment="1">
      <alignment vertical="center"/>
    </xf>
    <xf numFmtId="192" fontId="8" fillId="0" borderId="74" xfId="1144" applyNumberFormat="1" applyFont="1" applyFill="1" applyBorder="1" applyAlignment="1">
      <alignment vertical="center"/>
    </xf>
    <xf numFmtId="192" fontId="8" fillId="0" borderId="75" xfId="1144" applyNumberFormat="1" applyFont="1" applyBorder="1" applyAlignment="1">
      <alignment vertical="center"/>
    </xf>
    <xf numFmtId="192" fontId="8" fillId="0" borderId="74" xfId="1144" applyNumberFormat="1" applyFont="1" applyBorder="1" applyAlignment="1">
      <alignment vertical="center"/>
    </xf>
    <xf numFmtId="0" fontId="128" fillId="0" borderId="0" xfId="1144" applyFont="1" applyBorder="1" applyAlignment="1">
      <alignment vertical="center"/>
    </xf>
    <xf numFmtId="192" fontId="8" fillId="0" borderId="42" xfId="1144" applyNumberFormat="1" applyFont="1" applyFill="1" applyBorder="1" applyAlignment="1">
      <alignment vertical="center"/>
    </xf>
    <xf numFmtId="192" fontId="8" fillId="0" borderId="52" xfId="1144" applyNumberFormat="1" applyFont="1" applyFill="1" applyBorder="1" applyAlignment="1">
      <alignment vertical="center"/>
    </xf>
    <xf numFmtId="192" fontId="8" fillId="0" borderId="53" xfId="1144" applyNumberFormat="1" applyFont="1" applyBorder="1" applyAlignment="1">
      <alignment vertical="center"/>
    </xf>
    <xf numFmtId="192" fontId="8" fillId="0" borderId="52" xfId="1144" applyNumberFormat="1" applyFont="1" applyBorder="1" applyAlignment="1">
      <alignment vertical="center"/>
    </xf>
    <xf numFmtId="192" fontId="5" fillId="0" borderId="54" xfId="1144" applyNumberFormat="1" applyFont="1" applyBorder="1" applyAlignment="1">
      <alignment vertical="center"/>
    </xf>
    <xf numFmtId="0" fontId="8" fillId="0" borderId="0" xfId="1144" applyFont="1" applyBorder="1" applyAlignment="1">
      <alignment vertical="center"/>
    </xf>
    <xf numFmtId="192" fontId="118" fillId="0" borderId="54" xfId="1144" applyNumberFormat="1" applyFont="1" applyBorder="1" applyAlignment="1">
      <alignment vertical="center"/>
    </xf>
    <xf numFmtId="192" fontId="126" fillId="0" borderId="54" xfId="1144" applyNumberFormat="1" applyFont="1" applyBorder="1" applyAlignment="1">
      <alignment vertical="center"/>
    </xf>
    <xf numFmtId="192" fontId="8" fillId="0" borderId="73" xfId="1144" applyNumberFormat="1" applyFont="1" applyBorder="1" applyAlignment="1">
      <alignment vertical="center"/>
    </xf>
    <xf numFmtId="192" fontId="78" fillId="0" borderId="0" xfId="1144" applyNumberFormat="1" applyFont="1" applyBorder="1" applyAlignment="1">
      <alignment vertical="center"/>
    </xf>
    <xf numFmtId="0" fontId="78" fillId="0" borderId="0" xfId="1144" applyFont="1" applyAlignment="1">
      <alignment horizontal="justify" vertical="center"/>
    </xf>
    <xf numFmtId="0" fontId="3" fillId="0" borderId="60" xfId="1144" applyFont="1" applyBorder="1" applyAlignment="1">
      <alignment horizontal="justify" vertical="center"/>
    </xf>
    <xf numFmtId="192" fontId="5" fillId="0" borderId="62" xfId="1144" applyNumberFormat="1" applyFont="1" applyBorder="1" applyAlignment="1">
      <alignment vertical="center"/>
    </xf>
    <xf numFmtId="0" fontId="119" fillId="0" borderId="60" xfId="1144" applyFont="1" applyBorder="1" applyAlignment="1">
      <alignment horizontal="center" vertical="center"/>
    </xf>
    <xf numFmtId="192" fontId="119" fillId="0" borderId="62" xfId="1144" applyNumberFormat="1" applyFont="1" applyBorder="1" applyAlignment="1">
      <alignment vertical="center"/>
    </xf>
    <xf numFmtId="192" fontId="119" fillId="0" borderId="70" xfId="1144" applyNumberFormat="1" applyFont="1" applyBorder="1" applyAlignment="1">
      <alignment vertical="center"/>
    </xf>
    <xf numFmtId="0" fontId="3" fillId="0" borderId="0" xfId="1144" applyFont="1" applyBorder="1" applyAlignment="1">
      <alignment horizontal="justify" vertical="center"/>
    </xf>
    <xf numFmtId="192" fontId="5" fillId="0" borderId="0" xfId="1144" applyNumberFormat="1" applyFont="1" applyBorder="1" applyAlignment="1">
      <alignment vertical="center"/>
    </xf>
    <xf numFmtId="0" fontId="5" fillId="0" borderId="44" xfId="1144" applyFont="1" applyBorder="1" applyAlignment="1">
      <alignment horizontal="justify" vertical="center"/>
    </xf>
    <xf numFmtId="0" fontId="78" fillId="0" borderId="68" xfId="1144" applyFont="1" applyBorder="1" applyAlignment="1">
      <alignment vertical="center"/>
    </xf>
    <xf numFmtId="0" fontId="78" fillId="0" borderId="69" xfId="1144" applyFont="1" applyBorder="1" applyAlignment="1">
      <alignment vertical="center"/>
    </xf>
    <xf numFmtId="0" fontId="78" fillId="0" borderId="44" xfId="1144" applyFont="1" applyBorder="1" applyAlignment="1">
      <alignment vertical="center"/>
    </xf>
    <xf numFmtId="192" fontId="5" fillId="0" borderId="61" xfId="1144" applyNumberFormat="1" applyFont="1" applyFill="1" applyBorder="1" applyAlignment="1">
      <alignment vertical="center"/>
    </xf>
    <xf numFmtId="192" fontId="5" fillId="0" borderId="62" xfId="1144" applyNumberFormat="1" applyFont="1" applyFill="1" applyBorder="1" applyAlignment="1">
      <alignment vertical="center"/>
    </xf>
    <xf numFmtId="192" fontId="5" fillId="0" borderId="60" xfId="1144" applyNumberFormat="1" applyFont="1" applyBorder="1" applyAlignment="1">
      <alignment vertical="center"/>
    </xf>
    <xf numFmtId="192" fontId="118" fillId="0" borderId="69" xfId="1144" applyNumberFormat="1" applyFont="1" applyFill="1" applyBorder="1" applyAlignment="1">
      <alignment vertical="center"/>
    </xf>
    <xf numFmtId="192" fontId="118" fillId="0" borderId="69" xfId="1144" applyNumberFormat="1" applyFont="1" applyBorder="1" applyAlignment="1">
      <alignment vertical="center"/>
    </xf>
    <xf numFmtId="192" fontId="119" fillId="0" borderId="67" xfId="1144" applyNumberFormat="1" applyFont="1" applyFill="1" applyBorder="1" applyAlignment="1">
      <alignment vertical="center"/>
    </xf>
    <xf numFmtId="192" fontId="119" fillId="0" borderId="62" xfId="1144" applyNumberFormat="1" applyFont="1" applyFill="1" applyBorder="1" applyAlignment="1">
      <alignment vertical="center"/>
    </xf>
    <xf numFmtId="0" fontId="8" fillId="0" borderId="48" xfId="2" applyFont="1" applyBorder="1"/>
    <xf numFmtId="0" fontId="118" fillId="0" borderId="51" xfId="1141" applyFont="1" applyBorder="1" applyAlignment="1">
      <alignment horizontal="center" vertical="center"/>
    </xf>
    <xf numFmtId="0" fontId="118" fillId="0" borderId="48" xfId="1141" applyFont="1" applyBorder="1" applyAlignment="1">
      <alignment horizontal="center" vertical="center"/>
    </xf>
    <xf numFmtId="0" fontId="119" fillId="0" borderId="48" xfId="1141" applyFont="1" applyBorder="1" applyAlignment="1">
      <alignment horizontal="center" vertical="center"/>
    </xf>
    <xf numFmtId="0" fontId="119" fillId="0" borderId="57" xfId="1141" applyFont="1" applyBorder="1" applyAlignment="1">
      <alignment horizontal="center" vertical="center"/>
    </xf>
    <xf numFmtId="192" fontId="126" fillId="0" borderId="70" xfId="1144" applyNumberFormat="1" applyFont="1" applyBorder="1" applyAlignment="1">
      <alignment vertical="center"/>
    </xf>
    <xf numFmtId="192" fontId="126" fillId="0" borderId="62" xfId="1144" applyNumberFormat="1" applyFont="1" applyBorder="1" applyAlignment="1">
      <alignment vertical="center"/>
    </xf>
    <xf numFmtId="192" fontId="126" fillId="0" borderId="67" xfId="1144" applyNumberFormat="1" applyFont="1" applyBorder="1" applyAlignment="1">
      <alignment vertical="center"/>
    </xf>
    <xf numFmtId="0" fontId="1" fillId="0" borderId="48" xfId="1141" applyFont="1" applyBorder="1" applyAlignment="1">
      <alignment horizontal="justify" vertical="center"/>
    </xf>
    <xf numFmtId="0" fontId="78" fillId="0" borderId="0" xfId="1141" applyFont="1" applyBorder="1" applyAlignment="1">
      <alignment horizontal="justify" vertical="center"/>
    </xf>
    <xf numFmtId="192" fontId="115" fillId="0" borderId="45" xfId="1141" applyNumberFormat="1" applyFont="1" applyBorder="1" applyAlignment="1">
      <alignment vertical="center"/>
    </xf>
    <xf numFmtId="192" fontId="115" fillId="0" borderId="31" xfId="1141" applyNumberFormat="1" applyFont="1" applyBorder="1" applyAlignment="1">
      <alignment vertical="center"/>
    </xf>
    <xf numFmtId="192" fontId="120" fillId="0" borderId="31" xfId="1141" applyNumberFormat="1" applyFont="1" applyBorder="1" applyAlignment="1">
      <alignment vertical="center"/>
    </xf>
    <xf numFmtId="192" fontId="120" fillId="0" borderId="23" xfId="1141" applyNumberFormat="1" applyFont="1" applyBorder="1" applyAlignment="1">
      <alignment vertical="center"/>
    </xf>
    <xf numFmtId="192" fontId="120" fillId="0" borderId="57" xfId="1141" applyNumberFormat="1" applyFont="1" applyBorder="1" applyAlignment="1">
      <alignment vertical="center"/>
    </xf>
    <xf numFmtId="192" fontId="5" fillId="0" borderId="48" xfId="1141" applyNumberFormat="1" applyFont="1" applyBorder="1" applyAlignment="1">
      <alignment vertical="center"/>
    </xf>
    <xf numFmtId="192" fontId="5" fillId="0" borderId="55" xfId="1141" applyNumberFormat="1" applyFont="1" applyBorder="1" applyAlignment="1">
      <alignment vertical="center"/>
    </xf>
    <xf numFmtId="192" fontId="123" fillId="0" borderId="76" xfId="1141" applyNumberFormat="1" applyFont="1" applyBorder="1" applyAlignment="1">
      <alignment vertical="center"/>
    </xf>
    <xf numFmtId="192" fontId="8" fillId="0" borderId="0" xfId="1144" applyNumberFormat="1" applyFont="1" applyBorder="1" applyAlignment="1">
      <alignment vertical="center"/>
    </xf>
    <xf numFmtId="0" fontId="3" fillId="0" borderId="57" xfId="1144" applyFont="1" applyBorder="1" applyAlignment="1">
      <alignment horizontal="justify" vertical="center"/>
    </xf>
    <xf numFmtId="192" fontId="78" fillId="0" borderId="31" xfId="1144" applyNumberFormat="1" applyFont="1" applyBorder="1" applyAlignment="1">
      <alignment vertical="center"/>
    </xf>
    <xf numFmtId="192" fontId="8" fillId="0" borderId="43" xfId="1144" applyNumberFormat="1" applyFont="1" applyBorder="1" applyAlignment="1">
      <alignment vertical="center"/>
    </xf>
    <xf numFmtId="192" fontId="8" fillId="0" borderId="58" xfId="1144" applyNumberFormat="1" applyFont="1" applyBorder="1" applyAlignment="1">
      <alignment vertical="center"/>
    </xf>
    <xf numFmtId="192" fontId="8" fillId="0" borderId="59" xfId="1144" applyNumberFormat="1" applyFont="1" applyBorder="1" applyAlignment="1">
      <alignment vertical="center"/>
    </xf>
    <xf numFmtId="0" fontId="78" fillId="0" borderId="77" xfId="1144" applyFont="1" applyBorder="1" applyAlignment="1">
      <alignment horizontal="justify" vertical="center"/>
    </xf>
    <xf numFmtId="192" fontId="78" fillId="0" borderId="77" xfId="1144" applyNumberFormat="1" applyFont="1" applyBorder="1" applyAlignment="1">
      <alignment vertical="center"/>
    </xf>
    <xf numFmtId="192" fontId="8" fillId="0" borderId="77" xfId="1144" applyNumberFormat="1" applyFont="1" applyBorder="1" applyAlignment="1">
      <alignment vertical="center"/>
    </xf>
    <xf numFmtId="0" fontId="14" fillId="0" borderId="51" xfId="1144" applyFont="1" applyBorder="1" applyAlignment="1">
      <alignment horizontal="justify" vertical="center"/>
    </xf>
    <xf numFmtId="192" fontId="78" fillId="0" borderId="41" xfId="1144" applyNumberFormat="1" applyFont="1" applyBorder="1" applyAlignment="1">
      <alignment vertical="center"/>
    </xf>
    <xf numFmtId="1" fontId="30" fillId="6" borderId="0" xfId="1139" applyNumberFormat="1" applyFont="1" applyFill="1" applyBorder="1" applyAlignment="1">
      <alignment vertical="center"/>
    </xf>
    <xf numFmtId="1" fontId="113" fillId="6" borderId="0" xfId="1139" applyNumberFormat="1" applyFont="1" applyFill="1" applyBorder="1" applyAlignment="1">
      <alignment vertical="center"/>
    </xf>
    <xf numFmtId="192" fontId="118" fillId="0" borderId="45" xfId="1141" applyNumberFormat="1" applyFont="1" applyBorder="1" applyAlignment="1">
      <alignment vertical="center"/>
    </xf>
    <xf numFmtId="192" fontId="126" fillId="0" borderId="45" xfId="1141" applyNumberFormat="1" applyFont="1" applyBorder="1" applyAlignment="1">
      <alignment vertical="center"/>
    </xf>
    <xf numFmtId="192" fontId="119" fillId="0" borderId="31" xfId="1141" applyNumberFormat="1" applyFont="1" applyBorder="1" applyAlignment="1">
      <alignment vertical="center"/>
    </xf>
    <xf numFmtId="0" fontId="9" fillId="6" borderId="78" xfId="1139" applyFont="1" applyFill="1" applyBorder="1" applyAlignment="1">
      <alignment horizontal="left" vertical="center"/>
    </xf>
    <xf numFmtId="0" fontId="9" fillId="0" borderId="80" xfId="1139" applyFont="1" applyFill="1" applyBorder="1" applyAlignment="1">
      <alignment horizontal="justify" vertical="center" wrapText="1"/>
    </xf>
    <xf numFmtId="0" fontId="9" fillId="6" borderId="0" xfId="1139" applyFont="1" applyFill="1" applyBorder="1" applyAlignment="1">
      <alignment horizontal="left" vertical="center" wrapText="1"/>
    </xf>
    <xf numFmtId="1" fontId="35" fillId="62" borderId="39" xfId="1139" applyNumberFormat="1" applyFont="1" applyFill="1" applyBorder="1" applyAlignment="1">
      <alignment vertical="center"/>
    </xf>
    <xf numFmtId="1" fontId="35" fillId="63" borderId="39" xfId="1139" applyNumberFormat="1" applyFont="1" applyFill="1" applyBorder="1" applyAlignment="1">
      <alignment vertical="center"/>
    </xf>
    <xf numFmtId="192" fontId="8" fillId="0" borderId="56" xfId="1141" applyNumberFormat="1" applyFont="1" applyBorder="1" applyAlignment="1">
      <alignment vertical="center"/>
    </xf>
    <xf numFmtId="192" fontId="8" fillId="0" borderId="55" xfId="1141" applyNumberFormat="1" applyFont="1" applyBorder="1" applyAlignment="1">
      <alignment vertical="center"/>
    </xf>
    <xf numFmtId="192" fontId="14" fillId="0" borderId="56" xfId="1141" applyNumberFormat="1" applyFont="1" applyBorder="1" applyAlignment="1">
      <alignment vertical="center"/>
    </xf>
    <xf numFmtId="192" fontId="14" fillId="0" borderId="55" xfId="1141" applyNumberFormat="1" applyFont="1" applyBorder="1" applyAlignment="1">
      <alignment vertical="center"/>
    </xf>
    <xf numFmtId="0" fontId="2" fillId="0" borderId="0" xfId="3" applyFont="1" applyBorder="1"/>
    <xf numFmtId="0" fontId="1" fillId="0" borderId="0" xfId="3" applyBorder="1"/>
    <xf numFmtId="0" fontId="1" fillId="0" borderId="0" xfId="3"/>
    <xf numFmtId="0" fontId="116" fillId="0" borderId="0" xfId="3" applyFont="1"/>
    <xf numFmtId="0" fontId="14" fillId="0" borderId="0" xfId="3" applyFont="1" applyBorder="1" applyAlignment="1">
      <alignment horizontal="center" vertical="center"/>
    </xf>
    <xf numFmtId="0" fontId="129" fillId="0" borderId="0" xfId="3" applyFont="1" applyAlignment="1">
      <alignment horizontal="right"/>
    </xf>
    <xf numFmtId="0" fontId="129" fillId="0" borderId="0" xfId="3" applyFont="1"/>
    <xf numFmtId="0" fontId="118" fillId="0" borderId="0" xfId="3" applyFont="1" applyBorder="1"/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Border="1"/>
    <xf numFmtId="0" fontId="1" fillId="0" borderId="0" xfId="3" applyFont="1" applyBorder="1"/>
    <xf numFmtId="10" fontId="78" fillId="0" borderId="0" xfId="1" applyNumberFormat="1" applyFont="1"/>
    <xf numFmtId="0" fontId="78" fillId="0" borderId="0" xfId="3" applyFont="1"/>
    <xf numFmtId="171" fontId="78" fillId="0" borderId="0" xfId="3" applyNumberFormat="1" applyFont="1"/>
    <xf numFmtId="164" fontId="13" fillId="65" borderId="0" xfId="2" applyNumberFormat="1" applyFont="1" applyFill="1"/>
    <xf numFmtId="3" fontId="1" fillId="0" borderId="0" xfId="3" applyNumberFormat="1" applyBorder="1"/>
    <xf numFmtId="3" fontId="1" fillId="0" borderId="0" xfId="3" applyNumberFormat="1"/>
    <xf numFmtId="0" fontId="15" fillId="0" borderId="0" xfId="3" applyFont="1" applyBorder="1"/>
    <xf numFmtId="0" fontId="5" fillId="0" borderId="0" xfId="3" applyFont="1" applyFill="1" applyBorder="1" applyAlignment="1">
      <alignment horizontal="center"/>
    </xf>
    <xf numFmtId="165" fontId="4" fillId="0" borderId="0" xfId="3" applyNumberFormat="1" applyFont="1" applyBorder="1"/>
    <xf numFmtId="165" fontId="1" fillId="0" borderId="0" xfId="3" applyNumberFormat="1" applyBorder="1"/>
    <xf numFmtId="165" fontId="1" fillId="0" borderId="0" xfId="3" applyNumberFormat="1"/>
    <xf numFmtId="0" fontId="4" fillId="0" borderId="0" xfId="3" applyFont="1" applyBorder="1" applyAlignment="1">
      <alignment horizontal="center"/>
    </xf>
    <xf numFmtId="10" fontId="116" fillId="0" borderId="0" xfId="3" applyNumberFormat="1" applyFont="1"/>
    <xf numFmtId="0" fontId="1" fillId="0" borderId="0" xfId="3" applyFont="1"/>
    <xf numFmtId="0" fontId="5" fillId="0" borderId="0" xfId="3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130" fillId="0" borderId="0" xfId="3" quotePrefix="1" applyFont="1" applyBorder="1" applyAlignment="1">
      <alignment vertical="center" wrapText="1"/>
    </xf>
    <xf numFmtId="3" fontId="5" fillId="0" borderId="0" xfId="3" applyNumberFormat="1" applyFont="1" applyBorder="1"/>
    <xf numFmtId="3" fontId="1" fillId="0" borderId="0" xfId="3" applyNumberFormat="1" applyFont="1"/>
    <xf numFmtId="3" fontId="14" fillId="0" borderId="0" xfId="3" applyNumberFormat="1" applyFont="1" applyBorder="1"/>
    <xf numFmtId="10" fontId="1" fillId="0" borderId="0" xfId="1" applyNumberFormat="1" applyFont="1" applyBorder="1"/>
    <xf numFmtId="170" fontId="1" fillId="0" borderId="0" xfId="1145" applyNumberFormat="1" applyFont="1"/>
    <xf numFmtId="170" fontId="1" fillId="0" borderId="0" xfId="3" applyNumberFormat="1" applyBorder="1"/>
    <xf numFmtId="0" fontId="93" fillId="6" borderId="0" xfId="1139" applyFont="1" applyFill="1" applyAlignment="1">
      <alignment horizontal="left" vertical="center"/>
    </xf>
    <xf numFmtId="0" fontId="25" fillId="6" borderId="0" xfId="1138" applyFont="1" applyFill="1" applyAlignment="1">
      <alignment vertical="center"/>
    </xf>
    <xf numFmtId="0" fontId="25" fillId="6" borderId="0" xfId="1138" applyFont="1" applyFill="1" applyAlignment="1">
      <alignment horizontal="right" vertical="center"/>
    </xf>
    <xf numFmtId="0" fontId="1" fillId="6" borderId="0" xfId="1138" applyFill="1" applyAlignment="1">
      <alignment horizontal="right" vertical="center"/>
    </xf>
    <xf numFmtId="0" fontId="113" fillId="6" borderId="83" xfId="1138" applyFont="1" applyFill="1" applyBorder="1" applyAlignment="1">
      <alignment horizontal="center" vertical="center"/>
    </xf>
    <xf numFmtId="0" fontId="22" fillId="6" borderId="83" xfId="1138" applyFont="1" applyFill="1" applyBorder="1" applyAlignment="1">
      <alignment horizontal="center" vertical="center"/>
    </xf>
    <xf numFmtId="3" fontId="22" fillId="6" borderId="84" xfId="1138" applyNumberFormat="1" applyFont="1" applyFill="1" applyBorder="1" applyAlignment="1">
      <alignment horizontal="center" vertical="center" wrapText="1"/>
    </xf>
    <xf numFmtId="0" fontId="25" fillId="6" borderId="0" xfId="1138" applyFont="1" applyFill="1" applyAlignment="1">
      <alignment horizontal="center" vertical="center"/>
    </xf>
    <xf numFmtId="0" fontId="25" fillId="6" borderId="0" xfId="1138" applyFont="1" applyFill="1" applyBorder="1" applyAlignment="1">
      <alignment horizontal="center" vertical="center"/>
    </xf>
    <xf numFmtId="3" fontId="9" fillId="6" borderId="87" xfId="1138" applyNumberFormat="1" applyFont="1" applyFill="1" applyBorder="1" applyAlignment="1">
      <alignment vertical="center" wrapText="1"/>
    </xf>
    <xf numFmtId="0" fontId="35" fillId="6" borderId="0" xfId="1138" applyFont="1" applyFill="1" applyBorder="1" applyAlignment="1">
      <alignment vertical="center"/>
    </xf>
    <xf numFmtId="0" fontId="25" fillId="6" borderId="0" xfId="1138" applyFont="1" applyFill="1" applyBorder="1" applyAlignment="1">
      <alignment vertical="center"/>
    </xf>
    <xf numFmtId="0" fontId="1" fillId="6" borderId="0" xfId="1138" applyFill="1" applyAlignment="1">
      <alignment vertical="center"/>
    </xf>
    <xf numFmtId="0" fontId="93" fillId="6" borderId="0" xfId="1137" applyFont="1" applyFill="1" applyAlignment="1">
      <alignment vertical="center" wrapText="1"/>
    </xf>
    <xf numFmtId="0" fontId="1" fillId="6" borderId="0" xfId="1138" applyFill="1"/>
    <xf numFmtId="0" fontId="111" fillId="6" borderId="0" xfId="1138" applyFont="1" applyFill="1" applyAlignment="1">
      <alignment horizontal="centerContinuous" vertical="center"/>
    </xf>
    <xf numFmtId="0" fontId="93" fillId="6" borderId="0" xfId="1138" applyFont="1" applyFill="1" applyAlignment="1">
      <alignment horizontal="centerContinuous" vertical="center"/>
    </xf>
    <xf numFmtId="0" fontId="24" fillId="6" borderId="0" xfId="1138" applyFont="1" applyFill="1"/>
    <xf numFmtId="0" fontId="93" fillId="6" borderId="0" xfId="1138" applyFont="1" applyFill="1" applyAlignment="1">
      <alignment horizontal="centerContinuous"/>
    </xf>
    <xf numFmtId="0" fontId="93" fillId="6" borderId="0" xfId="1138" applyFont="1" applyFill="1" applyAlignment="1">
      <alignment horizontal="left"/>
    </xf>
    <xf numFmtId="0" fontId="35" fillId="6" borderId="0" xfId="1137" applyFont="1" applyFill="1" applyAlignment="1">
      <alignment vertical="center" wrapText="1"/>
    </xf>
    <xf numFmtId="0" fontId="93" fillId="6" borderId="4" xfId="1137" applyNumberFormat="1" applyFont="1" applyFill="1" applyBorder="1" applyAlignment="1">
      <alignment horizontal="center" vertical="center" wrapText="1"/>
    </xf>
    <xf numFmtId="3" fontId="109" fillId="6" borderId="0" xfId="1137" applyNumberFormat="1" applyFont="1" applyFill="1" applyBorder="1" applyAlignment="1">
      <alignment vertical="center" wrapText="1"/>
    </xf>
    <xf numFmtId="0" fontId="35" fillId="6" borderId="0" xfId="1137" applyNumberFormat="1" applyFont="1" applyFill="1" applyBorder="1" applyAlignment="1">
      <alignment vertical="center" wrapText="1"/>
    </xf>
    <xf numFmtId="0" fontId="1" fillId="6" borderId="0" xfId="1138" applyFill="1" applyAlignment="1">
      <alignment horizontal="center"/>
    </xf>
    <xf numFmtId="0" fontId="24" fillId="6" borderId="23" xfId="1138" applyFont="1" applyFill="1" applyBorder="1" applyAlignment="1">
      <alignment horizontal="left" vertical="center" wrapText="1"/>
    </xf>
    <xf numFmtId="0" fontId="8" fillId="6" borderId="0" xfId="1138" applyFont="1" applyFill="1" applyAlignment="1">
      <alignment horizontal="center" vertical="center"/>
    </xf>
    <xf numFmtId="0" fontId="8" fillId="6" borderId="45" xfId="1138" applyFont="1" applyFill="1" applyBorder="1" applyAlignment="1">
      <alignment horizontal="center" vertical="center"/>
    </xf>
    <xf numFmtId="0" fontId="8" fillId="6" borderId="54" xfId="1138" applyFont="1" applyFill="1" applyBorder="1" applyAlignment="1">
      <alignment horizontal="center" vertical="center"/>
    </xf>
    <xf numFmtId="0" fontId="9" fillId="6" borderId="45" xfId="1138" applyFont="1" applyFill="1" applyBorder="1" applyAlignment="1">
      <alignment horizontal="left" vertical="center" wrapText="1"/>
    </xf>
    <xf numFmtId="0" fontId="35" fillId="6" borderId="0" xfId="1138" applyFont="1" applyFill="1" applyAlignment="1">
      <alignment horizontal="right" vertical="center"/>
    </xf>
    <xf numFmtId="3" fontId="35" fillId="6" borderId="45" xfId="1138" applyNumberFormat="1" applyFont="1" applyFill="1" applyBorder="1" applyAlignment="1">
      <alignment horizontal="right" vertical="center"/>
    </xf>
    <xf numFmtId="3" fontId="35" fillId="6" borderId="54" xfId="1138" applyNumberFormat="1" applyFont="1" applyFill="1" applyBorder="1" applyAlignment="1">
      <alignment horizontal="right" vertical="center"/>
    </xf>
    <xf numFmtId="0" fontId="24" fillId="6" borderId="31" xfId="1138" applyFont="1" applyFill="1" applyBorder="1" applyAlignment="1">
      <alignment horizontal="right" vertical="center" wrapText="1"/>
    </xf>
    <xf numFmtId="3" fontId="22" fillId="6" borderId="31" xfId="1138" applyNumberFormat="1" applyFont="1" applyFill="1" applyBorder="1" applyAlignment="1">
      <alignment horizontal="right" vertical="center"/>
    </xf>
    <xf numFmtId="3" fontId="22" fillId="6" borderId="43" xfId="1138" applyNumberFormat="1" applyFont="1" applyFill="1" applyBorder="1" applyAlignment="1">
      <alignment horizontal="right" vertical="center"/>
    </xf>
    <xf numFmtId="0" fontId="24" fillId="6" borderId="45" xfId="1138" applyFont="1" applyFill="1" applyBorder="1" applyAlignment="1">
      <alignment horizontal="left" vertical="center" wrapText="1"/>
    </xf>
    <xf numFmtId="0" fontId="9" fillId="6" borderId="45" xfId="1138" applyFont="1" applyFill="1" applyBorder="1" applyAlignment="1">
      <alignment vertical="center" wrapText="1"/>
    </xf>
    <xf numFmtId="0" fontId="1" fillId="6" borderId="0" xfId="1138" applyFill="1" applyBorder="1"/>
    <xf numFmtId="0" fontId="35" fillId="6" borderId="0" xfId="1138" applyFont="1" applyFill="1" applyBorder="1" applyAlignment="1">
      <alignment horizontal="right" vertical="center"/>
    </xf>
    <xf numFmtId="3" fontId="22" fillId="6" borderId="23" xfId="1138" applyNumberFormat="1" applyFont="1" applyFill="1" applyBorder="1" applyAlignment="1">
      <alignment horizontal="right" vertical="center"/>
    </xf>
    <xf numFmtId="3" fontId="22" fillId="6" borderId="34" xfId="1138" applyNumberFormat="1" applyFont="1" applyFill="1" applyBorder="1" applyAlignment="1">
      <alignment horizontal="right" vertical="center"/>
    </xf>
    <xf numFmtId="3" fontId="22" fillId="6" borderId="42" xfId="1138" applyNumberFormat="1" applyFont="1" applyFill="1" applyBorder="1" applyAlignment="1">
      <alignment horizontal="right" vertical="center"/>
    </xf>
    <xf numFmtId="3" fontId="35" fillId="6" borderId="34" xfId="1138" applyNumberFormat="1" applyFont="1" applyFill="1" applyBorder="1" applyAlignment="1">
      <alignment horizontal="right" vertical="center"/>
    </xf>
    <xf numFmtId="3" fontId="22" fillId="6" borderId="32" xfId="1138" applyNumberFormat="1" applyFont="1" applyFill="1" applyBorder="1" applyAlignment="1">
      <alignment horizontal="right" vertical="center"/>
    </xf>
    <xf numFmtId="0" fontId="36" fillId="6" borderId="0" xfId="1138" applyFont="1" applyFill="1" applyBorder="1" applyAlignment="1">
      <alignment horizontal="right" vertical="center"/>
    </xf>
    <xf numFmtId="0" fontId="24" fillId="6" borderId="4" xfId="1138" applyFont="1" applyFill="1" applyBorder="1" applyAlignment="1">
      <alignment horizontal="center" vertical="center" wrapText="1"/>
    </xf>
    <xf numFmtId="3" fontId="111" fillId="6" borderId="45" xfId="1138" applyNumberFormat="1" applyFont="1" applyFill="1" applyBorder="1" applyAlignment="1">
      <alignment horizontal="right" vertical="center"/>
    </xf>
    <xf numFmtId="3" fontId="111" fillId="6" borderId="3" xfId="1138" applyNumberFormat="1" applyFont="1" applyFill="1" applyBorder="1" applyAlignment="1">
      <alignment horizontal="right" vertical="center"/>
    </xf>
    <xf numFmtId="3" fontId="1" fillId="6" borderId="0" xfId="1138" applyNumberFormat="1" applyFill="1"/>
    <xf numFmtId="0" fontId="50" fillId="6" borderId="0" xfId="1138" applyFont="1" applyFill="1" applyBorder="1" applyAlignment="1">
      <alignment horizontal="right" vertical="center" wrapText="1"/>
    </xf>
    <xf numFmtId="3" fontId="20" fillId="6" borderId="0" xfId="1138" applyNumberFormat="1" applyFont="1" applyFill="1" applyBorder="1" applyAlignment="1">
      <alignment horizontal="right" vertical="center" wrapText="1"/>
    </xf>
    <xf numFmtId="0" fontId="36" fillId="6" borderId="0" xfId="1138" applyFont="1" applyFill="1" applyBorder="1"/>
    <xf numFmtId="3" fontId="36" fillId="6" borderId="0" xfId="1138" applyNumberFormat="1" applyFont="1" applyFill="1" applyBorder="1"/>
    <xf numFmtId="0" fontId="1" fillId="6" borderId="0" xfId="1138" applyFont="1" applyFill="1" applyAlignment="1">
      <alignment vertical="center" wrapText="1"/>
    </xf>
    <xf numFmtId="164" fontId="78" fillId="0" borderId="0" xfId="3" applyNumberFormat="1" applyFont="1"/>
    <xf numFmtId="9" fontId="78" fillId="0" borderId="0" xfId="1" applyFont="1"/>
    <xf numFmtId="164" fontId="1" fillId="0" borderId="0" xfId="3" applyNumberFormat="1"/>
    <xf numFmtId="10" fontId="115" fillId="0" borderId="0" xfId="1" applyNumberFormat="1" applyFont="1" applyAlignment="1">
      <alignment vertical="center"/>
    </xf>
    <xf numFmtId="192" fontId="5" fillId="0" borderId="54" xfId="1141" applyNumberFormat="1" applyFont="1" applyFill="1" applyBorder="1" applyAlignment="1">
      <alignment vertical="center"/>
    </xf>
    <xf numFmtId="0" fontId="10" fillId="0" borderId="48" xfId="1141" applyFont="1" applyBorder="1" applyAlignment="1">
      <alignment horizontal="right" vertical="center"/>
    </xf>
    <xf numFmtId="192" fontId="118" fillId="0" borderId="85" xfId="1141" applyNumberFormat="1" applyFont="1" applyBorder="1" applyAlignment="1">
      <alignment horizontal="right" vertical="center"/>
    </xf>
    <xf numFmtId="192" fontId="15" fillId="0" borderId="90" xfId="1141" applyNumberFormat="1" applyFont="1" applyFill="1" applyBorder="1" applyAlignment="1">
      <alignment horizontal="right" vertical="center"/>
    </xf>
    <xf numFmtId="192" fontId="15" fillId="0" borderId="55" xfId="1141" applyNumberFormat="1" applyFont="1" applyFill="1" applyBorder="1" applyAlignment="1">
      <alignment horizontal="right" vertical="center"/>
    </xf>
    <xf numFmtId="0" fontId="133" fillId="0" borderId="0" xfId="1141" applyFont="1" applyAlignment="1">
      <alignment horizontal="right" vertical="center"/>
    </xf>
    <xf numFmtId="0" fontId="118" fillId="0" borderId="0" xfId="1141" applyFont="1" applyAlignment="1">
      <alignment horizontal="right" vertical="center"/>
    </xf>
    <xf numFmtId="192" fontId="78" fillId="0" borderId="92" xfId="1144" applyNumberFormat="1" applyFont="1" applyBorder="1" applyAlignment="1">
      <alignment vertical="center"/>
    </xf>
    <xf numFmtId="0" fontId="1" fillId="0" borderId="72" xfId="1144" applyFont="1" applyBorder="1" applyAlignment="1">
      <alignment horizontal="justify" vertical="center"/>
    </xf>
    <xf numFmtId="192" fontId="117" fillId="0" borderId="94" xfId="1144" applyNumberFormat="1" applyFont="1" applyBorder="1" applyAlignment="1">
      <alignment vertical="center"/>
    </xf>
    <xf numFmtId="192" fontId="5" fillId="0" borderId="42" xfId="1144" applyNumberFormat="1" applyFont="1" applyBorder="1" applyAlignment="1">
      <alignment vertical="center"/>
    </xf>
    <xf numFmtId="192" fontId="5" fillId="0" borderId="52" xfId="1144" applyNumberFormat="1" applyFont="1" applyBorder="1" applyAlignment="1">
      <alignment vertical="center"/>
    </xf>
    <xf numFmtId="192" fontId="8" fillId="0" borderId="93" xfId="1144" applyNumberFormat="1" applyFont="1" applyBorder="1" applyAlignment="1">
      <alignment vertical="center"/>
    </xf>
    <xf numFmtId="192" fontId="118" fillId="0" borderId="93" xfId="1144" applyNumberFormat="1" applyFont="1" applyBorder="1" applyAlignment="1">
      <alignment vertical="center"/>
    </xf>
    <xf numFmtId="192" fontId="5" fillId="0" borderId="53" xfId="1144" applyNumberFormat="1" applyFont="1" applyBorder="1" applyAlignment="1">
      <alignment vertical="center"/>
    </xf>
    <xf numFmtId="192" fontId="126" fillId="0" borderId="95" xfId="1144" applyNumberFormat="1" applyFont="1" applyBorder="1" applyAlignment="1">
      <alignment vertical="center"/>
    </xf>
    <xf numFmtId="192" fontId="126" fillId="0" borderId="96" xfId="1144" applyNumberFormat="1" applyFont="1" applyBorder="1" applyAlignment="1">
      <alignment vertical="center"/>
    </xf>
    <xf numFmtId="0" fontId="119" fillId="0" borderId="97" xfId="1144" applyFont="1" applyBorder="1" applyAlignment="1">
      <alignment horizontal="center" vertical="center"/>
    </xf>
    <xf numFmtId="192" fontId="78" fillId="0" borderId="88" xfId="1144" applyNumberFormat="1" applyFont="1" applyBorder="1" applyAlignment="1">
      <alignment vertical="center"/>
    </xf>
    <xf numFmtId="192" fontId="119" fillId="0" borderId="98" xfId="1144" applyNumberFormat="1" applyFont="1" applyFill="1" applyBorder="1" applyAlignment="1">
      <alignment vertical="center"/>
    </xf>
    <xf numFmtId="192" fontId="119" fillId="0" borderId="96" xfId="1144" applyNumberFormat="1" applyFont="1" applyFill="1" applyBorder="1" applyAlignment="1">
      <alignment vertical="center"/>
    </xf>
    <xf numFmtId="192" fontId="119" fillId="0" borderId="95" xfId="1144" applyNumberFormat="1" applyFont="1" applyBorder="1" applyAlignment="1">
      <alignment vertical="center"/>
    </xf>
    <xf numFmtId="192" fontId="119" fillId="0" borderId="96" xfId="1144" applyNumberFormat="1" applyFont="1" applyBorder="1" applyAlignment="1">
      <alignment vertical="center"/>
    </xf>
    <xf numFmtId="0" fontId="128" fillId="0" borderId="99" xfId="1144" applyFont="1" applyBorder="1" applyAlignment="1">
      <alignment vertical="center"/>
    </xf>
    <xf numFmtId="0" fontId="5" fillId="0" borderId="99" xfId="1144" applyFont="1" applyBorder="1" applyAlignment="1">
      <alignment vertical="center"/>
    </xf>
    <xf numFmtId="0" fontId="10" fillId="0" borderId="72" xfId="1144" applyFont="1" applyBorder="1" applyAlignment="1">
      <alignment horizontal="right" vertical="center"/>
    </xf>
    <xf numFmtId="3" fontId="9" fillId="6" borderId="100" xfId="1138" applyNumberFormat="1" applyFont="1" applyFill="1" applyBorder="1" applyAlignment="1">
      <alignment vertical="center"/>
    </xf>
    <xf numFmtId="3" fontId="9" fillId="6" borderId="102" xfId="1138" applyNumberFormat="1" applyFont="1" applyFill="1" applyBorder="1" applyAlignment="1">
      <alignment horizontal="left" vertical="center" wrapText="1"/>
    </xf>
    <xf numFmtId="3" fontId="9" fillId="6" borderId="103" xfId="1138" applyNumberFormat="1" applyFont="1" applyFill="1" applyBorder="1" applyAlignment="1">
      <alignment horizontal="left" vertical="center" wrapText="1"/>
    </xf>
    <xf numFmtId="0" fontId="22" fillId="67" borderId="104" xfId="1138" applyFont="1" applyFill="1" applyBorder="1" applyAlignment="1">
      <alignment horizontal="left" vertical="center" wrapText="1"/>
    </xf>
    <xf numFmtId="3" fontId="9" fillId="6" borderId="101" xfId="1138" applyNumberFormat="1" applyFont="1" applyFill="1" applyBorder="1" applyAlignment="1">
      <alignment vertical="center" wrapText="1"/>
    </xf>
    <xf numFmtId="0" fontId="10" fillId="0" borderId="0" xfId="3" applyFont="1" applyBorder="1" applyAlignment="1">
      <alignment horizontal="right"/>
    </xf>
    <xf numFmtId="164" fontId="1" fillId="0" borderId="0" xfId="2" applyNumberFormat="1" applyFont="1" applyAlignment="1">
      <alignment vertical="top" wrapText="1"/>
    </xf>
    <xf numFmtId="164" fontId="16" fillId="66" borderId="0" xfId="2" applyNumberFormat="1" applyFont="1" applyFill="1" applyAlignment="1">
      <alignment horizontal="right"/>
    </xf>
    <xf numFmtId="164" fontId="13" fillId="66" borderId="0" xfId="2" applyNumberFormat="1" applyFont="1" applyFill="1"/>
    <xf numFmtId="0" fontId="8" fillId="6" borderId="92" xfId="1138" applyFont="1" applyFill="1" applyBorder="1" applyAlignment="1">
      <alignment horizontal="center" vertical="center"/>
    </xf>
    <xf numFmtId="3" fontId="35" fillId="6" borderId="92" xfId="1138" applyNumberFormat="1" applyFont="1" applyFill="1" applyBorder="1" applyAlignment="1">
      <alignment horizontal="right" vertical="center"/>
    </xf>
    <xf numFmtId="3" fontId="22" fillId="6" borderId="107" xfId="1138" applyNumberFormat="1" applyFont="1" applyFill="1" applyBorder="1" applyAlignment="1">
      <alignment horizontal="right" vertical="center"/>
    </xf>
    <xf numFmtId="0" fontId="8" fillId="6" borderId="93" xfId="1138" applyFont="1" applyFill="1" applyBorder="1" applyAlignment="1">
      <alignment horizontal="center" vertical="center"/>
    </xf>
    <xf numFmtId="3" fontId="35" fillId="6" borderId="93" xfId="1138" applyNumberFormat="1" applyFont="1" applyFill="1" applyBorder="1" applyAlignment="1">
      <alignment horizontal="right" vertical="center"/>
    </xf>
    <xf numFmtId="3" fontId="22" fillId="6" borderId="108" xfId="1138" applyNumberFormat="1" applyFont="1" applyFill="1" applyBorder="1" applyAlignment="1">
      <alignment horizontal="right" vertical="center"/>
    </xf>
    <xf numFmtId="0" fontId="8" fillId="67" borderId="45" xfId="1138" applyFont="1" applyFill="1" applyBorder="1" applyAlignment="1">
      <alignment horizontal="center" vertical="center"/>
    </xf>
    <xf numFmtId="3" fontId="35" fillId="67" borderId="45" xfId="1138" applyNumberFormat="1" applyFont="1" applyFill="1" applyBorder="1" applyAlignment="1">
      <alignment horizontal="right" vertical="center"/>
    </xf>
    <xf numFmtId="3" fontId="22" fillId="67" borderId="31" xfId="1138" applyNumberFormat="1" applyFont="1" applyFill="1" applyBorder="1" applyAlignment="1">
      <alignment horizontal="right" vertical="center"/>
    </xf>
    <xf numFmtId="3" fontId="22" fillId="67" borderId="23" xfId="1138" applyNumberFormat="1" applyFont="1" applyFill="1" applyBorder="1" applyAlignment="1">
      <alignment horizontal="right" vertical="center"/>
    </xf>
    <xf numFmtId="3" fontId="111" fillId="67" borderId="4" xfId="1138" applyNumberFormat="1" applyFont="1" applyFill="1" applyBorder="1" applyAlignment="1">
      <alignment horizontal="right" vertical="center"/>
    </xf>
    <xf numFmtId="3" fontId="22" fillId="67" borderId="0" xfId="1138" applyNumberFormat="1" applyFont="1" applyFill="1" applyBorder="1" applyAlignment="1">
      <alignment horizontal="right" vertical="center"/>
    </xf>
    <xf numFmtId="3" fontId="35" fillId="67" borderId="0" xfId="1138" applyNumberFormat="1" applyFont="1" applyFill="1" applyBorder="1" applyAlignment="1">
      <alignment horizontal="right" vertical="center"/>
    </xf>
    <xf numFmtId="3" fontId="22" fillId="67" borderId="91" xfId="1138" applyNumberFormat="1" applyFont="1" applyFill="1" applyBorder="1" applyAlignment="1">
      <alignment horizontal="right" vertical="center"/>
    </xf>
    <xf numFmtId="3" fontId="35" fillId="67" borderId="23" xfId="1138" applyNumberFormat="1" applyFont="1" applyFill="1" applyBorder="1" applyAlignment="1">
      <alignment horizontal="center" vertical="center" wrapText="1"/>
    </xf>
    <xf numFmtId="3" fontId="35" fillId="67" borderId="45" xfId="1138" applyNumberFormat="1" applyFont="1" applyFill="1" applyBorder="1" applyAlignment="1">
      <alignment horizontal="right" vertical="center" wrapText="1"/>
    </xf>
    <xf numFmtId="3" fontId="22" fillId="67" borderId="31" xfId="1138" applyNumberFormat="1" applyFont="1" applyFill="1" applyBorder="1" applyAlignment="1">
      <alignment horizontal="right" vertical="center" wrapText="1"/>
    </xf>
    <xf numFmtId="0" fontId="35" fillId="67" borderId="45" xfId="1138" applyFont="1" applyFill="1" applyBorder="1" applyAlignment="1">
      <alignment horizontal="right" vertical="center" wrapText="1"/>
    </xf>
    <xf numFmtId="3" fontId="22" fillId="67" borderId="45" xfId="1138" applyNumberFormat="1" applyFont="1" applyFill="1" applyBorder="1" applyAlignment="1">
      <alignment horizontal="right" vertical="center" wrapText="1"/>
    </xf>
    <xf numFmtId="0" fontId="10" fillId="0" borderId="48" xfId="1144" applyFont="1" applyBorder="1" applyAlignment="1">
      <alignment horizontal="right" vertical="center"/>
    </xf>
    <xf numFmtId="192" fontId="8" fillId="0" borderId="93" xfId="1144" applyNumberFormat="1" applyFont="1" applyFill="1" applyBorder="1" applyAlignment="1">
      <alignment vertical="center"/>
    </xf>
    <xf numFmtId="0" fontId="122" fillId="0" borderId="68" xfId="1144" applyFont="1" applyFill="1" applyBorder="1" applyAlignment="1">
      <alignment horizontal="center" vertical="center"/>
    </xf>
    <xf numFmtId="0" fontId="3" fillId="0" borderId="92" xfId="1144" applyFont="1" applyBorder="1" applyAlignment="1">
      <alignment horizontal="center" vertical="center" wrapText="1"/>
    </xf>
    <xf numFmtId="0" fontId="78" fillId="0" borderId="92" xfId="1144" applyFont="1" applyBorder="1" applyAlignment="1">
      <alignment horizontal="center" vertical="center"/>
    </xf>
    <xf numFmtId="0" fontId="78" fillId="0" borderId="108" xfId="1144" applyFont="1" applyBorder="1" applyAlignment="1">
      <alignment horizontal="center" vertical="center"/>
    </xf>
    <xf numFmtId="192" fontId="5" fillId="0" borderId="93" xfId="1144" applyNumberFormat="1" applyFont="1" applyFill="1" applyBorder="1" applyAlignment="1">
      <alignment vertical="center"/>
    </xf>
    <xf numFmtId="192" fontId="118" fillId="0" borderId="93" xfId="1144" applyNumberFormat="1" applyFont="1" applyFill="1" applyBorder="1" applyAlignment="1">
      <alignment vertical="center"/>
    </xf>
    <xf numFmtId="192" fontId="126" fillId="0" borderId="93" xfId="1144" applyNumberFormat="1" applyFont="1" applyFill="1" applyBorder="1" applyAlignment="1">
      <alignment vertical="center"/>
    </xf>
    <xf numFmtId="192" fontId="119" fillId="0" borderId="93" xfId="1144" applyNumberFormat="1" applyFont="1" applyFill="1" applyBorder="1" applyAlignment="1">
      <alignment vertical="center"/>
    </xf>
    <xf numFmtId="192" fontId="78" fillId="0" borderId="61" xfId="1144" applyNumberFormat="1" applyFont="1" applyBorder="1" applyAlignment="1">
      <alignment vertical="center"/>
    </xf>
    <xf numFmtId="4" fontId="1" fillId="0" borderId="0" xfId="3" applyNumberFormat="1"/>
    <xf numFmtId="0" fontId="32" fillId="3" borderId="0" xfId="8" applyFont="1" applyFill="1" applyBorder="1" applyAlignment="1">
      <alignment horizontal="left" vertical="center"/>
    </xf>
    <xf numFmtId="3" fontId="9" fillId="6" borderId="92" xfId="1138" applyNumberFormat="1" applyFont="1" applyFill="1" applyBorder="1" applyAlignment="1">
      <alignment vertical="center"/>
    </xf>
    <xf numFmtId="3" fontId="9" fillId="6" borderId="92" xfId="1138" applyNumberFormat="1" applyFont="1" applyFill="1" applyBorder="1" applyAlignment="1">
      <alignment vertical="center" wrapText="1"/>
    </xf>
    <xf numFmtId="192" fontId="5" fillId="0" borderId="55" xfId="1141" applyNumberFormat="1" applyFont="1" applyFill="1" applyBorder="1" applyAlignment="1">
      <alignment vertical="center"/>
    </xf>
    <xf numFmtId="0" fontId="7" fillId="0" borderId="0" xfId="1141" applyFont="1" applyBorder="1" applyAlignment="1">
      <alignment vertical="center"/>
    </xf>
    <xf numFmtId="192" fontId="8" fillId="0" borderId="54" xfId="1141" applyNumberFormat="1" applyFont="1" applyFill="1" applyBorder="1" applyAlignment="1">
      <alignment vertical="center"/>
    </xf>
    <xf numFmtId="192" fontId="8" fillId="0" borderId="55" xfId="1141" applyNumberFormat="1" applyFont="1" applyFill="1" applyBorder="1" applyAlignment="1">
      <alignment vertical="center"/>
    </xf>
    <xf numFmtId="192" fontId="8" fillId="0" borderId="48" xfId="1141" applyNumberFormat="1" applyFont="1" applyBorder="1" applyAlignment="1">
      <alignment vertical="center"/>
    </xf>
    <xf numFmtId="0" fontId="119" fillId="0" borderId="0" xfId="1144" applyFont="1" applyBorder="1" applyAlignment="1">
      <alignment horizontal="center" vertical="center"/>
    </xf>
    <xf numFmtId="192" fontId="126" fillId="0" borderId="0" xfId="1144" applyNumberFormat="1" applyFont="1" applyFill="1" applyBorder="1" applyAlignment="1">
      <alignment vertical="center"/>
    </xf>
    <xf numFmtId="192" fontId="126" fillId="0" borderId="0" xfId="1144" applyNumberFormat="1" applyFont="1" applyBorder="1" applyAlignment="1">
      <alignment vertical="center"/>
    </xf>
    <xf numFmtId="0" fontId="78" fillId="0" borderId="0" xfId="1144" applyFont="1" applyBorder="1" applyAlignment="1">
      <alignment vertical="center"/>
    </xf>
    <xf numFmtId="192" fontId="119" fillId="0" borderId="0" xfId="1144" applyNumberFormat="1" applyFont="1" applyFill="1" applyBorder="1" applyAlignment="1">
      <alignment vertical="center"/>
    </xf>
    <xf numFmtId="192" fontId="119" fillId="0" borderId="0" xfId="1144" applyNumberFormat="1" applyFont="1" applyBorder="1" applyAlignment="1">
      <alignment vertical="center"/>
    </xf>
    <xf numFmtId="192" fontId="8" fillId="0" borderId="0" xfId="1144" applyNumberFormat="1" applyFont="1" applyFill="1" applyBorder="1" applyAlignment="1">
      <alignment vertical="center"/>
    </xf>
    <xf numFmtId="2" fontId="1" fillId="0" borderId="0" xfId="1" applyNumberFormat="1" applyFont="1" applyBorder="1"/>
    <xf numFmtId="4" fontId="1" fillId="0" borderId="0" xfId="3" applyNumberFormat="1" applyBorder="1"/>
    <xf numFmtId="0" fontId="9" fillId="3" borderId="0" xfId="8" applyFont="1" applyFill="1" applyBorder="1" applyAlignment="1">
      <alignment vertical="center" wrapText="1"/>
    </xf>
    <xf numFmtId="3" fontId="29" fillId="3" borderId="0" xfId="8" applyNumberFormat="1" applyFont="1" applyFill="1" applyBorder="1" applyAlignment="1">
      <alignment vertical="center" wrapText="1"/>
    </xf>
    <xf numFmtId="171" fontId="29" fillId="3" borderId="0" xfId="1" applyNumberFormat="1" applyFont="1" applyFill="1" applyBorder="1" applyAlignment="1">
      <alignment vertical="center" wrapText="1"/>
    </xf>
    <xf numFmtId="10" fontId="1" fillId="0" borderId="0" xfId="3" applyNumberFormat="1"/>
    <xf numFmtId="0" fontId="5" fillId="0" borderId="0" xfId="4" applyFont="1" applyAlignment="1">
      <alignment horizontal="center"/>
    </xf>
    <xf numFmtId="0" fontId="1" fillId="0" borderId="0" xfId="1141" applyFont="1" applyAlignment="1">
      <alignment vertical="center"/>
    </xf>
    <xf numFmtId="0" fontId="14" fillId="0" borderId="64" xfId="1141" applyFont="1" applyFill="1" applyBorder="1" applyAlignment="1">
      <alignment horizontal="justify" vertical="center"/>
    </xf>
    <xf numFmtId="192" fontId="78" fillId="0" borderId="92" xfId="1141" applyNumberFormat="1" applyFont="1" applyFill="1" applyBorder="1" applyAlignment="1">
      <alignment vertical="center"/>
    </xf>
    <xf numFmtId="192" fontId="5" fillId="0" borderId="11" xfId="1141" applyNumberFormat="1" applyFont="1" applyFill="1" applyBorder="1" applyAlignment="1">
      <alignment vertical="center"/>
    </xf>
    <xf numFmtId="192" fontId="5" fillId="0" borderId="65" xfId="1141" applyNumberFormat="1" applyFont="1" applyFill="1" applyBorder="1" applyAlignment="1">
      <alignment vertical="center"/>
    </xf>
    <xf numFmtId="0" fontId="8" fillId="0" borderId="0" xfId="1141" applyFont="1" applyFill="1" applyBorder="1" applyAlignment="1">
      <alignment vertical="center"/>
    </xf>
    <xf numFmtId="192" fontId="5" fillId="0" borderId="64" xfId="1141" applyNumberFormat="1" applyFont="1" applyFill="1" applyBorder="1" applyAlignment="1">
      <alignment vertical="center"/>
    </xf>
    <xf numFmtId="192" fontId="5" fillId="0" borderId="76" xfId="1141" applyNumberFormat="1" applyFont="1" applyFill="1" applyBorder="1" applyAlignment="1">
      <alignment vertical="center"/>
    </xf>
    <xf numFmtId="0" fontId="78" fillId="0" borderId="63" xfId="1141" applyFont="1" applyBorder="1" applyAlignment="1">
      <alignment horizontal="justify" vertical="center"/>
    </xf>
    <xf numFmtId="192" fontId="78" fillId="0" borderId="0" xfId="1141" applyNumberFormat="1" applyFont="1" applyBorder="1" applyAlignment="1">
      <alignment vertical="center"/>
    </xf>
    <xf numFmtId="192" fontId="8" fillId="0" borderId="63" xfId="1141" applyNumberFormat="1" applyFont="1" applyBorder="1" applyAlignment="1">
      <alignment vertical="center"/>
    </xf>
    <xf numFmtId="0" fontId="8" fillId="0" borderId="0" xfId="1141" applyFont="1" applyBorder="1" applyAlignment="1">
      <alignment vertical="center"/>
    </xf>
    <xf numFmtId="192" fontId="118" fillId="0" borderId="107" xfId="1141" applyNumberFormat="1" applyFont="1" applyBorder="1" applyAlignment="1">
      <alignment vertical="center"/>
    </xf>
    <xf numFmtId="192" fontId="118" fillId="0" borderId="92" xfId="1141" applyNumberFormat="1" applyFont="1" applyBorder="1" applyAlignment="1">
      <alignment vertical="center"/>
    </xf>
    <xf numFmtId="192" fontId="126" fillId="0" borderId="92" xfId="1141" applyNumberFormat="1" applyFont="1" applyBorder="1" applyAlignment="1">
      <alignment vertical="center"/>
    </xf>
    <xf numFmtId="0" fontId="78" fillId="0" borderId="0" xfId="1141" applyFont="1" applyAlignment="1"/>
    <xf numFmtId="0" fontId="78" fillId="0" borderId="0" xfId="1141" applyFont="1" applyAlignment="1">
      <alignment vertical="center"/>
    </xf>
    <xf numFmtId="192" fontId="78" fillId="0" borderId="0" xfId="1141" applyNumberFormat="1" applyFont="1" applyAlignment="1">
      <alignment vertical="center"/>
    </xf>
    <xf numFmtId="0" fontId="118" fillId="0" borderId="0" xfId="1141" applyFont="1" applyBorder="1" applyAlignment="1">
      <alignment horizontal="right" vertical="center"/>
    </xf>
    <xf numFmtId="0" fontId="1" fillId="0" borderId="0" xfId="2" applyFont="1"/>
    <xf numFmtId="9" fontId="1" fillId="0" borderId="0" xfId="1" applyFont="1"/>
    <xf numFmtId="171" fontId="1" fillId="0" borderId="0" xfId="1" applyNumberFormat="1" applyFont="1"/>
    <xf numFmtId="164" fontId="1" fillId="0" borderId="0" xfId="2" applyNumberFormat="1" applyFont="1"/>
    <xf numFmtId="10" fontId="1" fillId="0" borderId="0" xfId="2" applyNumberFormat="1" applyFont="1"/>
    <xf numFmtId="165" fontId="1" fillId="0" borderId="0" xfId="2" applyNumberFormat="1" applyFont="1"/>
    <xf numFmtId="9" fontId="1" fillId="0" borderId="0" xfId="1" applyNumberFormat="1" applyFont="1"/>
    <xf numFmtId="9" fontId="1" fillId="0" borderId="0" xfId="2" applyNumberFormat="1" applyFont="1"/>
    <xf numFmtId="167" fontId="1" fillId="0" borderId="0" xfId="5" applyNumberFormat="1" applyFont="1"/>
    <xf numFmtId="0" fontId="9" fillId="0" borderId="4" xfId="1137" applyFont="1" applyFill="1" applyBorder="1" applyAlignment="1">
      <alignment horizontal="center" vertical="center" wrapText="1"/>
    </xf>
    <xf numFmtId="0" fontId="9" fillId="0" borderId="0" xfId="1137" applyFont="1" applyFill="1" applyBorder="1" applyAlignment="1">
      <alignment horizontal="center" vertical="center" wrapText="1"/>
    </xf>
    <xf numFmtId="0" fontId="9" fillId="0" borderId="4" xfId="1138" applyFont="1" applyBorder="1" applyAlignment="1">
      <alignment horizontal="center" vertical="center" wrapText="1"/>
    </xf>
    <xf numFmtId="0" fontId="9" fillId="6" borderId="4" xfId="1138" applyFont="1" applyFill="1" applyBorder="1" applyAlignment="1">
      <alignment horizontal="center" vertical="center" wrapText="1"/>
    </xf>
    <xf numFmtId="0" fontId="24" fillId="6" borderId="107" xfId="1137" applyFont="1" applyFill="1" applyBorder="1" applyAlignment="1">
      <alignment horizontal="left" vertical="center" wrapText="1"/>
    </xf>
    <xf numFmtId="0" fontId="9" fillId="0" borderId="0" xfId="1137" applyFont="1" applyFill="1" applyAlignment="1">
      <alignment vertical="center" wrapText="1"/>
    </xf>
    <xf numFmtId="0" fontId="36" fillId="6" borderId="92" xfId="1137" applyFont="1" applyFill="1" applyBorder="1" applyAlignment="1">
      <alignment horizontal="center" vertical="center" wrapText="1"/>
    </xf>
    <xf numFmtId="0" fontId="36" fillId="6" borderId="92" xfId="1138" applyFont="1" applyFill="1" applyBorder="1" applyAlignment="1">
      <alignment horizontal="center" vertical="center" wrapText="1"/>
    </xf>
    <xf numFmtId="0" fontId="9" fillId="6" borderId="92" xfId="1137" applyFont="1" applyFill="1" applyBorder="1" applyAlignment="1">
      <alignment vertical="center" wrapText="1"/>
    </xf>
    <xf numFmtId="3" fontId="36" fillId="6" borderId="92" xfId="1137" applyNumberFormat="1" applyFont="1" applyFill="1" applyBorder="1" applyAlignment="1">
      <alignment horizontal="right" vertical="center" wrapText="1"/>
    </xf>
    <xf numFmtId="3" fontId="36" fillId="6" borderId="92" xfId="1137" applyNumberFormat="1" applyFont="1" applyFill="1" applyBorder="1" applyAlignment="1">
      <alignment vertical="center" wrapText="1"/>
    </xf>
    <xf numFmtId="0" fontId="24" fillId="6" borderId="92" xfId="1137" applyFont="1" applyFill="1" applyBorder="1" applyAlignment="1">
      <alignment horizontal="right" vertical="center" wrapText="1"/>
    </xf>
    <xf numFmtId="3" fontId="20" fillId="6" borderId="92" xfId="1137" applyNumberFormat="1" applyFont="1" applyFill="1" applyBorder="1" applyAlignment="1">
      <alignment horizontal="right" vertical="center" wrapText="1"/>
    </xf>
    <xf numFmtId="3" fontId="20" fillId="6" borderId="92" xfId="1137" applyNumberFormat="1" applyFont="1" applyFill="1" applyBorder="1" applyAlignment="1">
      <alignment vertical="center" wrapText="1"/>
    </xf>
    <xf numFmtId="0" fontId="24" fillId="6" borderId="107" xfId="1137" applyFont="1" applyFill="1" applyBorder="1" applyAlignment="1">
      <alignment vertical="center" wrapText="1"/>
    </xf>
    <xf numFmtId="3" fontId="36" fillId="6" borderId="107" xfId="1137" applyNumberFormat="1" applyFont="1" applyFill="1" applyBorder="1" applyAlignment="1">
      <alignment horizontal="right" vertical="center" wrapText="1"/>
    </xf>
    <xf numFmtId="3" fontId="36" fillId="6" borderId="107" xfId="1137" applyNumberFormat="1" applyFont="1" applyFill="1" applyBorder="1" applyAlignment="1">
      <alignment vertical="center" wrapText="1"/>
    </xf>
    <xf numFmtId="3" fontId="36" fillId="6" borderId="93" xfId="1137" applyNumberFormat="1" applyFont="1" applyFill="1" applyBorder="1" applyAlignment="1">
      <alignment horizontal="right" vertical="center" wrapText="1"/>
    </xf>
    <xf numFmtId="3" fontId="20" fillId="6" borderId="107" xfId="1137" applyNumberFormat="1" applyFont="1" applyFill="1" applyBorder="1" applyAlignment="1">
      <alignment horizontal="right" vertical="center" wrapText="1"/>
    </xf>
    <xf numFmtId="0" fontId="9" fillId="6" borderId="92" xfId="1137" applyFont="1" applyFill="1" applyBorder="1" applyAlignment="1">
      <alignment wrapText="1"/>
    </xf>
    <xf numFmtId="0" fontId="9" fillId="0" borderId="0" xfId="1137" applyFont="1" applyFill="1" applyAlignment="1">
      <alignment wrapText="1"/>
    </xf>
    <xf numFmtId="3" fontId="36" fillId="6" borderId="92" xfId="1137" applyNumberFormat="1" applyFont="1" applyFill="1" applyBorder="1" applyAlignment="1">
      <alignment horizontal="right" wrapText="1"/>
    </xf>
    <xf numFmtId="3" fontId="36" fillId="6" borderId="92" xfId="1137" applyNumberFormat="1" applyFont="1" applyFill="1" applyBorder="1" applyAlignment="1">
      <alignment wrapText="1"/>
    </xf>
    <xf numFmtId="3" fontId="36" fillId="6" borderId="109" xfId="1137" applyNumberFormat="1" applyFont="1" applyFill="1" applyBorder="1" applyAlignment="1">
      <alignment vertical="center" wrapText="1"/>
    </xf>
    <xf numFmtId="0" fontId="9" fillId="6" borderId="92" xfId="1137" applyFont="1" applyFill="1" applyBorder="1" applyAlignment="1">
      <alignment horizontal="left" vertical="center" wrapText="1"/>
    </xf>
    <xf numFmtId="0" fontId="20" fillId="6" borderId="107" xfId="1137" applyFont="1" applyFill="1" applyBorder="1" applyAlignment="1">
      <alignment vertical="center" wrapText="1"/>
    </xf>
    <xf numFmtId="3" fontId="35" fillId="6" borderId="107" xfId="1137" applyNumberFormat="1" applyFont="1" applyFill="1" applyBorder="1" applyAlignment="1">
      <alignment horizontal="right" vertical="center" wrapText="1"/>
    </xf>
    <xf numFmtId="3" fontId="35" fillId="6" borderId="92" xfId="1137" applyNumberFormat="1" applyFont="1" applyFill="1" applyBorder="1" applyAlignment="1">
      <alignment horizontal="right" vertical="center" wrapText="1"/>
    </xf>
    <xf numFmtId="3" fontId="35" fillId="6" borderId="107" xfId="1137" applyNumberFormat="1" applyFont="1" applyFill="1" applyBorder="1" applyAlignment="1">
      <alignment vertical="center" wrapText="1"/>
    </xf>
    <xf numFmtId="3" fontId="35" fillId="6" borderId="92" xfId="1137" applyNumberFormat="1" applyFont="1" applyFill="1" applyBorder="1" applyAlignment="1">
      <alignment vertical="center" wrapText="1"/>
    </xf>
    <xf numFmtId="0" fontId="36" fillId="6" borderId="92" xfId="1137" applyFont="1" applyFill="1" applyBorder="1" applyAlignment="1">
      <alignment vertical="center" wrapText="1"/>
    </xf>
    <xf numFmtId="3" fontId="35" fillId="6" borderId="93" xfId="1137" applyNumberFormat="1" applyFont="1" applyFill="1" applyBorder="1" applyAlignment="1">
      <alignment horizontal="right" vertical="center" wrapText="1"/>
    </xf>
    <xf numFmtId="0" fontId="20" fillId="6" borderId="92" xfId="1137" applyFont="1" applyFill="1" applyBorder="1" applyAlignment="1">
      <alignment horizontal="right" vertical="center" wrapText="1"/>
    </xf>
    <xf numFmtId="3" fontId="22" fillId="6" borderId="92" xfId="1137" applyNumberFormat="1" applyFont="1" applyFill="1" applyBorder="1" applyAlignment="1">
      <alignment horizontal="right" vertical="center" wrapText="1"/>
    </xf>
    <xf numFmtId="3" fontId="22" fillId="6" borderId="92" xfId="1137" applyNumberFormat="1" applyFont="1" applyFill="1" applyBorder="1" applyAlignment="1">
      <alignment vertical="center" wrapText="1"/>
    </xf>
    <xf numFmtId="3" fontId="111" fillId="6" borderId="92" xfId="1137" applyNumberFormat="1" applyFont="1" applyFill="1" applyBorder="1" applyAlignment="1">
      <alignment horizontal="right" vertical="center" wrapText="1"/>
    </xf>
    <xf numFmtId="0" fontId="20" fillId="6" borderId="107" xfId="1137" applyFont="1" applyFill="1" applyBorder="1" applyAlignment="1">
      <alignment horizontal="left" vertical="center" wrapText="1"/>
    </xf>
    <xf numFmtId="3" fontId="22" fillId="6" borderId="107" xfId="1137" applyNumberFormat="1" applyFont="1" applyFill="1" applyBorder="1" applyAlignment="1">
      <alignment horizontal="right" vertical="center" wrapText="1"/>
    </xf>
    <xf numFmtId="0" fontId="36" fillId="6" borderId="92" xfId="1137" applyFont="1" applyFill="1" applyBorder="1" applyAlignment="1">
      <alignment horizontal="left" vertical="center" wrapText="1"/>
    </xf>
    <xf numFmtId="0" fontId="1" fillId="0" borderId="0" xfId="1137" applyFont="1" applyFill="1" applyBorder="1" applyAlignment="1">
      <alignment vertical="center" wrapText="1"/>
    </xf>
    <xf numFmtId="0" fontId="22" fillId="62" borderId="35" xfId="1139" applyFont="1" applyFill="1" applyBorder="1" applyAlignment="1">
      <alignment horizontal="left" vertical="center"/>
    </xf>
    <xf numFmtId="3" fontId="111" fillId="62" borderId="36" xfId="1139" applyNumberFormat="1" applyFont="1" applyFill="1" applyBorder="1" applyAlignment="1">
      <alignment horizontal="center" vertical="center"/>
    </xf>
    <xf numFmtId="0" fontId="22" fillId="63" borderId="37" xfId="1139" applyFont="1" applyFill="1" applyBorder="1" applyAlignment="1">
      <alignment horizontal="left" vertical="center"/>
    </xf>
    <xf numFmtId="0" fontId="9" fillId="0" borderId="110" xfId="1139" applyFont="1" applyFill="1" applyBorder="1" applyAlignment="1">
      <alignment horizontal="justify" vertical="center"/>
    </xf>
    <xf numFmtId="0" fontId="35" fillId="62" borderId="40" xfId="1139" applyFont="1" applyFill="1" applyBorder="1" applyAlignment="1">
      <alignment vertical="center"/>
    </xf>
    <xf numFmtId="3" fontId="110" fillId="62" borderId="21" xfId="1139" applyNumberFormat="1" applyFont="1" applyFill="1" applyBorder="1" applyAlignment="1">
      <alignment horizontal="center" vertical="center"/>
    </xf>
    <xf numFmtId="0" fontId="35" fillId="63" borderId="40" xfId="1139" applyFont="1" applyFill="1" applyBorder="1" applyAlignment="1">
      <alignment vertical="center"/>
    </xf>
    <xf numFmtId="192" fontId="116" fillId="0" borderId="0" xfId="1141" applyNumberFormat="1" applyFont="1" applyAlignment="1">
      <alignment vertical="center"/>
    </xf>
    <xf numFmtId="3" fontId="110" fillId="0" borderId="0" xfId="1137" applyNumberFormat="1" applyFont="1" applyFill="1" applyBorder="1" applyAlignment="1">
      <alignment vertical="center" wrapText="1"/>
    </xf>
    <xf numFmtId="3" fontId="36" fillId="6" borderId="111" xfId="1137" applyNumberFormat="1" applyFont="1" applyFill="1" applyBorder="1" applyAlignment="1">
      <alignment vertical="center" wrapText="1"/>
    </xf>
    <xf numFmtId="3" fontId="22" fillId="6" borderId="111" xfId="1137" applyNumberFormat="1" applyFont="1" applyFill="1" applyBorder="1" applyAlignment="1">
      <alignment horizontal="right" vertical="center" wrapText="1"/>
    </xf>
    <xf numFmtId="0" fontId="32" fillId="68" borderId="0" xfId="8" applyFont="1" applyFill="1" applyBorder="1" applyAlignment="1">
      <alignment horizontal="left" wrapText="1"/>
    </xf>
    <xf numFmtId="3" fontId="32" fillId="68" borderId="0" xfId="8" applyNumberFormat="1" applyFont="1" applyFill="1" applyBorder="1" applyAlignment="1">
      <alignment wrapText="1"/>
    </xf>
    <xf numFmtId="0" fontId="32" fillId="68" borderId="0" xfId="8" applyFont="1" applyFill="1" applyBorder="1" applyAlignment="1">
      <alignment horizontal="left" vertical="center" wrapText="1"/>
    </xf>
    <xf numFmtId="3" fontId="32" fillId="68" borderId="0" xfId="8" applyNumberFormat="1" applyFont="1" applyFill="1" applyBorder="1" applyAlignment="1">
      <alignment vertical="center" wrapText="1"/>
    </xf>
    <xf numFmtId="0" fontId="32" fillId="6" borderId="0" xfId="8" applyFont="1" applyFill="1" applyBorder="1" applyAlignment="1">
      <alignment wrapText="1"/>
    </xf>
    <xf numFmtId="0" fontId="32" fillId="6" borderId="0" xfId="8" applyFont="1" applyFill="1" applyBorder="1" applyAlignment="1">
      <alignment vertical="center" wrapText="1"/>
    </xf>
    <xf numFmtId="0" fontId="113" fillId="3" borderId="4" xfId="1139" applyFont="1" applyFill="1" applyBorder="1" applyAlignment="1">
      <alignment horizontal="center" vertical="center"/>
    </xf>
    <xf numFmtId="3" fontId="22" fillId="3" borderId="112" xfId="1139" applyNumberFormat="1" applyFont="1" applyFill="1" applyBorder="1" applyAlignment="1">
      <alignment horizontal="center" vertical="center" wrapText="1"/>
    </xf>
    <xf numFmtId="0" fontId="22" fillId="6" borderId="4" xfId="1138" applyFont="1" applyFill="1" applyBorder="1" applyAlignment="1">
      <alignment horizontal="center" vertical="center"/>
    </xf>
    <xf numFmtId="1" fontId="131" fillId="6" borderId="0" xfId="1138" applyNumberFormat="1" applyFont="1" applyFill="1" applyBorder="1" applyAlignment="1">
      <alignment horizontal="left" vertical="center" wrapText="1"/>
    </xf>
    <xf numFmtId="192" fontId="120" fillId="0" borderId="56" xfId="1141" applyNumberFormat="1" applyFont="1" applyFill="1" applyBorder="1" applyAlignment="1">
      <alignment vertical="center"/>
    </xf>
    <xf numFmtId="192" fontId="120" fillId="64" borderId="56" xfId="1141" applyNumberFormat="1" applyFont="1" applyFill="1" applyBorder="1" applyAlignment="1">
      <alignment vertical="center"/>
    </xf>
    <xf numFmtId="1" fontId="22" fillId="6" borderId="105" xfId="1138" applyNumberFormat="1" applyFont="1" applyFill="1" applyBorder="1" applyAlignment="1">
      <alignment vertical="center"/>
    </xf>
    <xf numFmtId="1" fontId="111" fillId="6" borderId="114" xfId="1138" applyNumberFormat="1" applyFont="1" applyFill="1" applyBorder="1" applyAlignment="1">
      <alignment horizontal="center" vertical="center"/>
    </xf>
    <xf numFmtId="1" fontId="111" fillId="0" borderId="92" xfId="1139" applyNumberFormat="1" applyFont="1" applyBorder="1" applyAlignment="1">
      <alignment vertical="center"/>
    </xf>
    <xf numFmtId="1" fontId="111" fillId="0" borderId="31" xfId="1139" applyNumberFormat="1" applyFont="1" applyBorder="1" applyAlignment="1">
      <alignment vertical="center"/>
    </xf>
    <xf numFmtId="0" fontId="78" fillId="0" borderId="0" xfId="1141" applyFont="1" applyAlignment="1">
      <alignment horizontal="left" vertical="center"/>
    </xf>
    <xf numFmtId="0" fontId="115" fillId="0" borderId="0" xfId="1141" applyFont="1" applyAlignment="1">
      <alignment horizontal="left" vertical="center"/>
    </xf>
    <xf numFmtId="0" fontId="114" fillId="0" borderId="0" xfId="1141" applyFont="1" applyAlignment="1">
      <alignment horizontal="center" vertical="center" wrapText="1"/>
    </xf>
    <xf numFmtId="0" fontId="1" fillId="0" borderId="46" xfId="1141" applyFont="1" applyFill="1" applyBorder="1" applyAlignment="1">
      <alignment horizontal="center" vertical="center"/>
    </xf>
    <xf numFmtId="0" fontId="3" fillId="0" borderId="47" xfId="1141" applyFont="1" applyFill="1" applyBorder="1" applyAlignment="1">
      <alignment horizontal="center" vertical="center"/>
    </xf>
    <xf numFmtId="0" fontId="1" fillId="0" borderId="20" xfId="1141" applyFont="1" applyFill="1" applyBorder="1" applyAlignment="1">
      <alignment horizontal="center" vertical="center"/>
    </xf>
    <xf numFmtId="0" fontId="114" fillId="0" borderId="0" xfId="1144" applyFont="1" applyAlignment="1">
      <alignment horizontal="center" vertical="center" wrapText="1"/>
    </xf>
    <xf numFmtId="0" fontId="1" fillId="0" borderId="46" xfId="1144" applyFont="1" applyFill="1" applyBorder="1" applyAlignment="1">
      <alignment horizontal="center" vertical="center"/>
    </xf>
    <xf numFmtId="0" fontId="3" fillId="0" borderId="47" xfId="1144" applyFont="1" applyFill="1" applyBorder="1" applyAlignment="1">
      <alignment horizontal="center" vertical="center"/>
    </xf>
    <xf numFmtId="0" fontId="1" fillId="0" borderId="20" xfId="1144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/>
    </xf>
    <xf numFmtId="0" fontId="1" fillId="0" borderId="0" xfId="3" quotePrefix="1" applyFont="1" applyBorder="1" applyAlignment="1">
      <alignment horizontal="justify" vertical="center" wrapText="1"/>
    </xf>
    <xf numFmtId="0" fontId="5" fillId="0" borderId="0" xfId="4" applyFont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8" fillId="0" borderId="0" xfId="4" applyFont="1" applyAlignment="1">
      <alignment horizontal="left" wrapText="1"/>
    </xf>
    <xf numFmtId="0" fontId="34" fillId="3" borderId="0" xfId="8" applyFont="1" applyFill="1" applyBorder="1" applyAlignment="1">
      <alignment horizontal="left" vertical="center" wrapText="1"/>
    </xf>
    <xf numFmtId="0" fontId="20" fillId="3" borderId="0" xfId="8" applyFont="1" applyFill="1" applyBorder="1" applyAlignment="1">
      <alignment horizontal="left" vertical="center" wrapText="1"/>
    </xf>
    <xf numFmtId="0" fontId="9" fillId="6" borderId="42" xfId="1138" applyFont="1" applyFill="1" applyBorder="1" applyAlignment="1">
      <alignment horizontal="center" vertical="center" wrapText="1"/>
    </xf>
    <xf numFmtId="0" fontId="9" fillId="6" borderId="43" xfId="1138" applyFont="1" applyFill="1" applyBorder="1" applyAlignment="1">
      <alignment horizontal="center" vertical="center" wrapText="1"/>
    </xf>
    <xf numFmtId="0" fontId="24" fillId="67" borderId="23" xfId="1138" applyFont="1" applyFill="1" applyBorder="1" applyAlignment="1">
      <alignment horizontal="center" vertical="center" wrapText="1"/>
    </xf>
    <xf numFmtId="0" fontId="24" fillId="67" borderId="31" xfId="1138" applyFont="1" applyFill="1" applyBorder="1" applyAlignment="1">
      <alignment horizontal="center" vertical="center" wrapText="1"/>
    </xf>
    <xf numFmtId="0" fontId="1" fillId="6" borderId="0" xfId="1138" applyFont="1" applyFill="1" applyAlignment="1">
      <alignment horizontal="left" vertical="center" wrapText="1"/>
    </xf>
    <xf numFmtId="0" fontId="22" fillId="6" borderId="0" xfId="1138" applyFont="1" applyFill="1" applyBorder="1" applyAlignment="1">
      <alignment horizontal="center" vertical="center"/>
    </xf>
    <xf numFmtId="0" fontId="22" fillId="6" borderId="91" xfId="1138" applyFont="1" applyFill="1" applyBorder="1" applyAlignment="1">
      <alignment horizontal="center" vertical="center"/>
    </xf>
    <xf numFmtId="0" fontId="9" fillId="6" borderId="23" xfId="1138" applyFont="1" applyFill="1" applyBorder="1" applyAlignment="1">
      <alignment horizontal="center" vertical="center" wrapText="1"/>
    </xf>
    <xf numFmtId="0" fontId="9" fillId="6" borderId="31" xfId="1138" applyFont="1" applyFill="1" applyBorder="1" applyAlignment="1">
      <alignment horizontal="center" vertical="center" wrapText="1"/>
    </xf>
    <xf numFmtId="0" fontId="9" fillId="6" borderId="107" xfId="1138" applyFont="1" applyFill="1" applyBorder="1" applyAlignment="1">
      <alignment horizontal="center" vertical="center" wrapText="1"/>
    </xf>
    <xf numFmtId="0" fontId="93" fillId="6" borderId="2" xfId="1137" applyNumberFormat="1" applyFont="1" applyFill="1" applyBorder="1" applyAlignment="1">
      <alignment horizontal="center" vertical="center" wrapText="1"/>
    </xf>
    <xf numFmtId="0" fontId="93" fillId="6" borderId="30" xfId="1137" applyNumberFormat="1" applyFont="1" applyFill="1" applyBorder="1" applyAlignment="1">
      <alignment horizontal="center" vertical="center" wrapText="1"/>
    </xf>
    <xf numFmtId="0" fontId="93" fillId="6" borderId="3" xfId="1137" applyNumberFormat="1" applyFont="1" applyFill="1" applyBorder="1" applyAlignment="1">
      <alignment horizontal="center" vertical="center" wrapText="1"/>
    </xf>
    <xf numFmtId="0" fontId="1" fillId="0" borderId="0" xfId="1138" applyFont="1" applyAlignment="1">
      <alignment horizontal="justify" vertical="center" wrapText="1"/>
    </xf>
    <xf numFmtId="0" fontId="13" fillId="0" borderId="0" xfId="1137" applyFont="1" applyFill="1" applyBorder="1" applyAlignment="1">
      <alignment horizontal="justify" vertical="center" wrapText="1"/>
    </xf>
    <xf numFmtId="0" fontId="93" fillId="0" borderId="0" xfId="1137" applyFont="1" applyFill="1" applyAlignment="1">
      <alignment horizontal="left" vertical="center" wrapText="1"/>
    </xf>
    <xf numFmtId="0" fontId="93" fillId="0" borderId="0" xfId="1137" applyFont="1" applyFill="1" applyAlignment="1">
      <alignment horizontal="center" vertical="center" wrapText="1"/>
    </xf>
    <xf numFmtId="0" fontId="93" fillId="0" borderId="2" xfId="1137" applyNumberFormat="1" applyFont="1" applyFill="1" applyBorder="1" applyAlignment="1">
      <alignment horizontal="center" vertical="center" wrapText="1"/>
    </xf>
    <xf numFmtId="0" fontId="93" fillId="0" borderId="30" xfId="1137" applyNumberFormat="1" applyFont="1" applyFill="1" applyBorder="1" applyAlignment="1">
      <alignment horizontal="center" vertical="center" wrapText="1"/>
    </xf>
    <xf numFmtId="0" fontId="93" fillId="0" borderId="3" xfId="1137" applyNumberFormat="1" applyFont="1" applyFill="1" applyBorder="1" applyAlignment="1">
      <alignment horizontal="center" vertical="center" wrapText="1"/>
    </xf>
    <xf numFmtId="0" fontId="22" fillId="6" borderId="0" xfId="1138" applyFont="1" applyFill="1" applyAlignment="1">
      <alignment horizontal="center" vertical="center"/>
    </xf>
    <xf numFmtId="0" fontId="22" fillId="6" borderId="0" xfId="1138" applyFont="1" applyFill="1" applyBorder="1" applyAlignment="1">
      <alignment horizontal="center" vertical="center" wrapText="1"/>
    </xf>
    <xf numFmtId="0" fontId="25" fillId="6" borderId="82" xfId="1138" applyFont="1" applyFill="1" applyBorder="1" applyAlignment="1">
      <alignment horizontal="center" vertical="center"/>
    </xf>
    <xf numFmtId="1" fontId="111" fillId="0" borderId="113" xfId="1139" applyNumberFormat="1" applyFont="1" applyBorder="1" applyAlignment="1">
      <alignment horizontal="center" vertical="center"/>
    </xf>
    <xf numFmtId="1" fontId="111" fillId="0" borderId="92" xfId="1139" applyNumberFormat="1" applyFont="1" applyBorder="1" applyAlignment="1">
      <alignment horizontal="center" vertical="center"/>
    </xf>
    <xf numFmtId="1" fontId="111" fillId="6" borderId="104" xfId="1138" applyNumberFormat="1" applyFont="1" applyFill="1" applyBorder="1" applyAlignment="1">
      <alignment horizontal="center" vertical="center" wrapText="1"/>
    </xf>
    <xf numFmtId="1" fontId="111" fillId="6" borderId="92" xfId="1138" applyNumberFormat="1" applyFont="1" applyFill="1" applyBorder="1" applyAlignment="1">
      <alignment horizontal="center" vertical="center" wrapText="1"/>
    </xf>
    <xf numFmtId="1" fontId="111" fillId="6" borderId="104" xfId="1138" applyNumberFormat="1" applyFont="1" applyFill="1" applyBorder="1" applyAlignment="1">
      <alignment horizontal="center" vertical="center"/>
    </xf>
    <xf numFmtId="1" fontId="111" fillId="6" borderId="92" xfId="1138" applyNumberFormat="1" applyFont="1" applyFill="1" applyBorder="1" applyAlignment="1">
      <alignment horizontal="center" vertical="center"/>
    </xf>
    <xf numFmtId="1" fontId="111" fillId="6" borderId="31" xfId="1138" applyNumberFormat="1" applyFont="1" applyFill="1" applyBorder="1" applyAlignment="1">
      <alignment horizontal="center" vertical="center"/>
    </xf>
    <xf numFmtId="1" fontId="111" fillId="6" borderId="105" xfId="1138" applyNumberFormat="1" applyFont="1" applyFill="1" applyBorder="1" applyAlignment="1">
      <alignment horizontal="center" vertical="center"/>
    </xf>
    <xf numFmtId="1" fontId="111" fillId="6" borderId="106" xfId="1138" applyNumberFormat="1" applyFont="1" applyFill="1" applyBorder="1" applyAlignment="1">
      <alignment horizontal="center" vertical="center"/>
    </xf>
    <xf numFmtId="0" fontId="22" fillId="0" borderId="104" xfId="1138" applyFont="1" applyFill="1" applyBorder="1" applyAlignment="1">
      <alignment horizontal="left" vertical="center" wrapText="1"/>
    </xf>
    <xf numFmtId="0" fontId="22" fillId="0" borderId="104" xfId="1138" applyFont="1" applyFill="1" applyBorder="1" applyAlignment="1">
      <alignment vertical="center" wrapText="1"/>
    </xf>
    <xf numFmtId="0" fontId="22" fillId="0" borderId="115" xfId="1138" applyFont="1" applyFill="1" applyBorder="1" applyAlignment="1">
      <alignment vertical="center" wrapText="1"/>
    </xf>
    <xf numFmtId="0" fontId="110" fillId="6" borderId="77" xfId="1138" applyFont="1" applyFill="1" applyBorder="1" applyAlignment="1">
      <alignment horizontal="center" vertical="center"/>
    </xf>
    <xf numFmtId="0" fontId="110" fillId="6" borderId="0" xfId="1138" applyFont="1" applyFill="1" applyBorder="1" applyAlignment="1">
      <alignment horizontal="center" vertical="center"/>
    </xf>
    <xf numFmtId="3" fontId="132" fillId="6" borderId="0" xfId="1138" applyNumberFormat="1" applyFont="1" applyFill="1" applyBorder="1" applyAlignment="1">
      <alignment horizontal="center" vertical="center"/>
    </xf>
    <xf numFmtId="0" fontId="1" fillId="6" borderId="0" xfId="1138" applyFill="1" applyAlignment="1">
      <alignment horizontal="center" vertical="center"/>
    </xf>
    <xf numFmtId="3" fontId="110" fillId="63" borderId="116" xfId="1139" applyNumberFormat="1" applyFont="1" applyFill="1" applyBorder="1" applyAlignment="1">
      <alignment horizontal="center" vertical="center"/>
    </xf>
    <xf numFmtId="3" fontId="111" fillId="64" borderId="104" xfId="1138" applyNumberFormat="1" applyFont="1" applyFill="1" applyBorder="1" applyAlignment="1">
      <alignment horizontal="center" vertical="center"/>
    </xf>
    <xf numFmtId="3" fontId="110" fillId="64" borderId="92" xfId="1138" applyNumberFormat="1" applyFont="1" applyFill="1" applyBorder="1" applyAlignment="1">
      <alignment horizontal="center" vertical="center" wrapText="1"/>
    </xf>
    <xf numFmtId="3" fontId="110" fillId="64" borderId="86" xfId="1138" applyNumberFormat="1" applyFont="1" applyFill="1" applyBorder="1" applyAlignment="1">
      <alignment horizontal="center" vertical="center" wrapText="1"/>
    </xf>
    <xf numFmtId="3" fontId="110" fillId="64" borderId="101" xfId="1138" applyNumberFormat="1" applyFont="1" applyFill="1" applyBorder="1" applyAlignment="1">
      <alignment horizontal="center" vertical="center" wrapText="1"/>
    </xf>
    <xf numFmtId="3" fontId="110" fillId="64" borderId="79" xfId="1139" applyNumberFormat="1" applyFont="1" applyFill="1" applyBorder="1" applyAlignment="1">
      <alignment horizontal="center" vertical="center"/>
    </xf>
    <xf numFmtId="3" fontId="110" fillId="64" borderId="71" xfId="1139" applyNumberFormat="1" applyFont="1" applyFill="1" applyBorder="1" applyAlignment="1">
      <alignment horizontal="center" vertical="center"/>
    </xf>
    <xf numFmtId="3" fontId="111" fillId="64" borderId="38" xfId="1139" applyNumberFormat="1" applyFont="1" applyFill="1" applyBorder="1" applyAlignment="1">
      <alignment horizontal="center" vertical="center"/>
    </xf>
    <xf numFmtId="3" fontId="110" fillId="64" borderId="81" xfId="1139" applyNumberFormat="1" applyFont="1" applyFill="1" applyBorder="1" applyAlignment="1">
      <alignment horizontal="center" vertical="center"/>
    </xf>
    <xf numFmtId="3" fontId="111" fillId="64" borderId="71" xfId="1139" applyNumberFormat="1" applyFont="1" applyFill="1" applyBorder="1" applyAlignment="1">
      <alignment horizontal="center" vertical="center"/>
    </xf>
    <xf numFmtId="1" fontId="131" fillId="69" borderId="89" xfId="1138" applyNumberFormat="1" applyFont="1" applyFill="1" applyBorder="1" applyAlignment="1">
      <alignment vertical="center"/>
    </xf>
    <xf numFmtId="1" fontId="131" fillId="69" borderId="91" xfId="1138" applyNumberFormat="1" applyFont="1" applyFill="1" applyBorder="1" applyAlignment="1">
      <alignment vertical="center"/>
    </xf>
    <xf numFmtId="3" fontId="132" fillId="69" borderId="104" xfId="1138" applyNumberFormat="1" applyFont="1" applyFill="1" applyBorder="1" applyAlignment="1">
      <alignment horizontal="center" vertical="center"/>
    </xf>
    <xf numFmtId="1" fontId="131" fillId="69" borderId="30" xfId="1138" applyNumberFormat="1" applyFont="1" applyFill="1" applyBorder="1" applyAlignment="1">
      <alignment vertical="center"/>
    </xf>
    <xf numFmtId="3" fontId="132" fillId="69" borderId="115" xfId="1138" applyNumberFormat="1" applyFont="1" applyFill="1" applyBorder="1" applyAlignment="1">
      <alignment horizontal="center" vertical="center"/>
    </xf>
    <xf numFmtId="1" fontId="131" fillId="69" borderId="89" xfId="1138" applyNumberFormat="1" applyFont="1" applyFill="1" applyBorder="1" applyAlignment="1">
      <alignment horizontal="left" vertical="center" wrapText="1"/>
    </xf>
    <xf numFmtId="1" fontId="131" fillId="69" borderId="3" xfId="1138" applyNumberFormat="1" applyFont="1" applyFill="1" applyBorder="1" applyAlignment="1">
      <alignment horizontal="left" vertical="center" wrapText="1"/>
    </xf>
  </cellXfs>
  <cellStyles count="1148">
    <cellStyle name="------    blanc" xfId="9"/>
    <cellStyle name="------    blanc 2" xfId="10"/>
    <cellStyle name="------    blanc 3" xfId="11"/>
    <cellStyle name="$1000s (0)" xfId="12"/>
    <cellStyle name="%??O%??P%??Q%??R%??S%??T%??U%??V%??W%??X%??Y%??Z%??[%??\%??]%??^%??_%??`%??a%?" xfId="13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4"/>
    <cellStyle name="_03 - Synthèse P.207 - format MIOMCTI" xfId="15"/>
    <cellStyle name="_03 - Synthèse P.207 - format MIOMCTI 2" xfId="16"/>
    <cellStyle name="_03 - Synthèse P.207 - format MIOMCTI 3" xfId="17"/>
    <cellStyle name="_1.Fichier de synthèse missions - version brute 10-11-12" xfId="18"/>
    <cellStyle name="_1.Fichier de synthèse missions - version brute 10-11-12 2" xfId="19"/>
    <cellStyle name="_1.Fichier de synthèse missions - version brute 10-11-12 3" xfId="20"/>
    <cellStyle name="_1-tendanciel CP" xfId="21"/>
    <cellStyle name="_1-tendanciel CP 2" xfId="22"/>
    <cellStyle name="_1-tendanciel CP 3" xfId="23"/>
    <cellStyle name="_1-tendanciel CP_7BAED_BG_IAI_PMT 23-03 VD" xfId="24"/>
    <cellStyle name="_1-tendanciel CP_7BAED_BG_IAI_PMT 23-03 VD 2" xfId="25"/>
    <cellStyle name="_1-tendanciel CP_7BAED_BG_IAI_PMT 23-03 VD 3" xfId="26"/>
    <cellStyle name="_2011-03-31 8BCJS_CULTURE_RETOUR_recalé_cas" xfId="27"/>
    <cellStyle name="_2011-03-31 8BCJS_CULTURE_RETOUR_recalé_cas 2" xfId="28"/>
    <cellStyle name="_2011-03-31 8BCJS_CULTURE_RETOUR_recalé_cas 3" xfId="29"/>
    <cellStyle name="_3BEN_BG_SCO_PMT_SYNTHESE_T2_HT2_MIES" xfId="30"/>
    <cellStyle name="_3BEN_BG_SCO_PMT_SYNTHESE_T2_HT2_MIES 2" xfId="31"/>
    <cellStyle name="_3BEN_BG_SCO_PMT_SYNTHESE_T2_HT2_MIES 3" xfId="32"/>
    <cellStyle name="_3MIRES_BG_MIRES_PMT_2013-2016_V1" xfId="33"/>
    <cellStyle name="_3MIRES_BG_MIRES_PMT_2013-2016_V1 2" xfId="34"/>
    <cellStyle name="_3MIRES_BG_MIRES_PMT_2013-2016_V1 3" xfId="35"/>
    <cellStyle name="_4BLVT_BG_VILLELOGT_PMT v2" xfId="36"/>
    <cellStyle name="_4BLVT_BG_VILLELOGT_PMT v2 2" xfId="37"/>
    <cellStyle name="_4BLVT_BG_VILLELOGT_PMT v2 3" xfId="38"/>
    <cellStyle name="_4BT_BG_EDAD_PMT v04 04 2012 mise à jour Météo-France(2)" xfId="39"/>
    <cellStyle name="_4BT_BG_EDAD_PMT v04 04 2012 mise à jour Météo-France(2) 2" xfId="40"/>
    <cellStyle name="_4BT_BG_EDAD_PMT v04 04 2012 mise à jour Météo-France(2) 3" xfId="41"/>
    <cellStyle name="_4BT_BG_EDAD_PMT V27 4BT 4BLVT 4BDD T2HT2 " xfId="42"/>
    <cellStyle name="_4BT_BG_EDAD_PMT V27 4BT 4BLVT 4BDD T2HT2  2" xfId="43"/>
    <cellStyle name="_4BT_BG_EDAD_PMT V27 4BT 4BLVT 4BDD T2HT2  3" xfId="44"/>
    <cellStyle name="_4BT_EDAD_Vdef" xfId="45"/>
    <cellStyle name="_4BT_EDAD_Vdef 2" xfId="46"/>
    <cellStyle name="_4BT_EDAD_Vdef 3" xfId="47"/>
    <cellStyle name="_4-mesures économies" xfId="48"/>
    <cellStyle name="_4-mesures économies 2" xfId="49"/>
    <cellStyle name="_4-mesures économies 3" xfId="50"/>
    <cellStyle name="_5BDM_BG_ANCCOMB_PMT v6" xfId="51"/>
    <cellStyle name="_5BDM_BG_ANCCOMB_PMT v6 2" xfId="52"/>
    <cellStyle name="_5BDM_BG_ANCCOMB_PMT v6 3" xfId="53"/>
    <cellStyle name="_5BDM_BG_DEFENSE_PMTv3" xfId="54"/>
    <cellStyle name="_5BDM_BG_DEFENSE_PMTv3 2" xfId="55"/>
    <cellStyle name="_5BDM_BG_DEFENSE_PMTv3 3" xfId="56"/>
    <cellStyle name="_6BEFP_BG_TRAVEMP_PMT" xfId="57"/>
    <cellStyle name="_6BEFP_BG_TRAVEMP_PMT (2)" xfId="58"/>
    <cellStyle name="_6BEFP_BG_TRAVEMP_PMT 2" xfId="59"/>
    <cellStyle name="_6BEFP_BG_TRAVEMP_PMT 3" xfId="60"/>
    <cellStyle name="_6BEFP_BG_TRAVEMP_PMT 4" xfId="61"/>
    <cellStyle name="_6BEFP_BG_TRAVEMP_PMT envoi synthèse 23032012" xfId="62"/>
    <cellStyle name="_6BEFP_BG_TRAVEMP_PMT envoi synthèse 23032012 2" xfId="63"/>
    <cellStyle name="_6BEFP_BG_TRAVEMP_PMT envoi synthèse 23032012 3" xfId="64"/>
    <cellStyle name="_6BEFP_TRAVEMP" xfId="65"/>
    <cellStyle name="_6BEFP_TRAVEMP_CP-octobre2011 (2)" xfId="66"/>
    <cellStyle name="_6BEFP_TRAVEMP-CP-juillet2011" xfId="67"/>
    <cellStyle name="_6BRS_BG_RSR_PMT" xfId="68"/>
    <cellStyle name="_6BRS_BG_RSR_PMT 2" xfId="69"/>
    <cellStyle name="_6BRS_BG_RSR_PMT 3" xfId="70"/>
    <cellStyle name="_6BSI_BG_SOLIDARITE_PMT_synthèse_vf" xfId="71"/>
    <cellStyle name="_6BSI_BG_SOLIDARITE_PMT_synthèse_vf 2" xfId="72"/>
    <cellStyle name="_6BSI_BG_SOLIDARITE_PMT_synthèse_vf 3" xfId="73"/>
    <cellStyle name="_6BSI_BG_SOLIDARITE_PMT_synthèse_vfBPB post 1er tour" xfId="74"/>
    <cellStyle name="_6BSI_BG_SOLIDARITE_PMT_synthèse_vfBPB post 1er tour 2" xfId="75"/>
    <cellStyle name="_6BSI_BG_SOLIDARITE_PMT_synthèse_vfBPB post 1er tour 3" xfId="76"/>
    <cellStyle name="_7BA_BG_AGRI_PMT" xfId="77"/>
    <cellStyle name="_7BA_BG_AGRI_PMT (feuilles opérateurs)" xfId="78"/>
    <cellStyle name="_7BA_BG_AGRI_PMT (feuilles opérateurs) 2" xfId="79"/>
    <cellStyle name="_7BA_BG_AGRI_PMT (feuilles opérateurs) 3" xfId="80"/>
    <cellStyle name="_7BA_BG_AGRI_PMT 2" xfId="81"/>
    <cellStyle name="_7BA_BG_AGRI_PMT 3" xfId="82"/>
    <cellStyle name="_7BA_BG_AGRI_PMT 4" xfId="83"/>
    <cellStyle name="_7BAED_BG_APD_PMT 23-03 VD" xfId="84"/>
    <cellStyle name="_7BAED_BG_APD_PMT 23-03 VD 2" xfId="85"/>
    <cellStyle name="_7BAED_BG_APD_PMT 23-03 VD 3" xfId="86"/>
    <cellStyle name="_7BAED_BG_IAI_PMT 23-03 VD" xfId="87"/>
    <cellStyle name="_7BAED_BG_IAI_PMT 23-03 VD 2" xfId="88"/>
    <cellStyle name="_7BAED_BG_IAI_PMT 23-03 VD 3" xfId="89"/>
    <cellStyle name="_8BCJS_BG_CULTURE_PMT" xfId="90"/>
    <cellStyle name="_8BCJS_BG_CULTURE_PMT 2" xfId="91"/>
    <cellStyle name="_8BCJS_BG_CULTURE_PMT 3" xfId="92"/>
    <cellStyle name="_8BCJS_BG_CULTURE_PMT-opérateurs175V2MPAP" xfId="93"/>
    <cellStyle name="_8BCJS_BG_CULTURE_PMT-opérateurs175V2MPAP 2" xfId="94"/>
    <cellStyle name="_8BCJS_BG_CULTURE_PMT-opérateurs175V2MPAP 3" xfId="95"/>
    <cellStyle name="_8BEFOM_BG_GFPRH_PMT_V2 avec P309" xfId="96"/>
    <cellStyle name="_8BEFOM_BG_GFPRH_PMT_V2 avec P309 2" xfId="97"/>
    <cellStyle name="_8BEFOM_BG_GFPRH_PMT_V2 avec P309 3" xfId="98"/>
    <cellStyle name="_8BJM_BG_JUSTICE_PMT_v10" xfId="99"/>
    <cellStyle name="_8BJM_BG_JUSTICE_PMT_v10 2" xfId="100"/>
    <cellStyle name="_8BJM_BG_JUSTICE_PMT_v10 3" xfId="101"/>
    <cellStyle name="_8BJM_BG_MEDIAS_PMT_v2emeTour_vdef" xfId="102"/>
    <cellStyle name="_8BJM_BG_MEDIAS_PMT_v2emeTour_vdef 2" xfId="103"/>
    <cellStyle name="_8BJM_BG_MEDIAS_PMT_v2emeTour_vdef 3" xfId="104"/>
    <cellStyle name="_8BJM_CCF_AAP_PMT_v2emeTour_def " xfId="105"/>
    <cellStyle name="_8BJM_CCF_AAP_PMT_v2emeTour_def  2" xfId="106"/>
    <cellStyle name="_8BJM_CCF_AAP_PMT_v2emeTour_def  3" xfId="107"/>
    <cellStyle name="_Assiette Sup PMT 2ème Tour" xfId="108"/>
    <cellStyle name="_Assiette Sup PMT 2ème Tour (2)" xfId="109"/>
    <cellStyle name="_Assiette Sup PMT 2ème Tour (2) 2" xfId="110"/>
    <cellStyle name="_Assiette Sup PMT 2ème Tour (2) 3" xfId="111"/>
    <cellStyle name="_Assiette Sup PMT 2ème Tour 2" xfId="112"/>
    <cellStyle name="_Assiette Sup PMT 2ème Tour 3" xfId="113"/>
    <cellStyle name="_Assiette Sup PMT 2ème Tour 4" xfId="114"/>
    <cellStyle name="_BP IONIS 11 MARS 2005V2 JMJ" xfId="115"/>
    <cellStyle name="_BRIQUES AE - DEFINITIF 13 avril" xfId="116"/>
    <cellStyle name="_BRIQUES AE - DEFINITIF 13 avril 2" xfId="117"/>
    <cellStyle name="_BRIQUES AE - DEFINITIF 13 avril 3" xfId="118"/>
    <cellStyle name="_BRIQUES AE - DEFINITIF 13 avril_PLF 2012 - MCC - Arbitrages" xfId="119"/>
    <cellStyle name="_BRIQUES CP - DEFINITIF 13 avril" xfId="120"/>
    <cellStyle name="_BRIQUES CP - DEFINITIF 13 avril 2" xfId="121"/>
    <cellStyle name="_BRIQUES CP - DEFINITIF 13 avril 3" xfId="122"/>
    <cellStyle name="_BRIQUES CP - DEFINITIF 13 avril_PLF 2012 - MCC - Arbitrages" xfId="123"/>
    <cellStyle name="_CAS AMENDES prev 2012" xfId="124"/>
    <cellStyle name="_CAS AMENDES prev 2012 2" xfId="125"/>
    <cellStyle name="_CAS AMENDES prev 2012 3" xfId="126"/>
    <cellStyle name="_Champ constant BG 2010 - 2012 _ complet 2709" xfId="127"/>
    <cellStyle name="_Champ constant BG 2010 - 2012 _ complet 2709 2" xfId="128"/>
    <cellStyle name="_Champ constant BG 2010 - 2012 _ complet 2709 3" xfId="129"/>
    <cellStyle name="_Classeur1" xfId="130"/>
    <cellStyle name="_Classeur1 2" xfId="131"/>
    <cellStyle name="_Classeur1 3" xfId="132"/>
    <cellStyle name="_Classeur1_Classeur3" xfId="133"/>
    <cellStyle name="_Classeur1_Classeur3 2" xfId="134"/>
    <cellStyle name="_Classeur1_Classeur3 3" xfId="135"/>
    <cellStyle name="_Classeur10" xfId="136"/>
    <cellStyle name="_Classeur10 2" xfId="137"/>
    <cellStyle name="_Classeur10 3" xfId="138"/>
    <cellStyle name="_Classeur11" xfId="139"/>
    <cellStyle name="_Classeur11 2" xfId="140"/>
    <cellStyle name="_Classeur11 3" xfId="141"/>
    <cellStyle name="_Classeur12" xfId="142"/>
    <cellStyle name="_Classeur12 2" xfId="143"/>
    <cellStyle name="_Classeur12 3" xfId="144"/>
    <cellStyle name="_Classeur13" xfId="145"/>
    <cellStyle name="_Classeur13 2" xfId="146"/>
    <cellStyle name="_Classeur13 3" xfId="147"/>
    <cellStyle name="_Classeur14" xfId="148"/>
    <cellStyle name="_Classeur14 2" xfId="149"/>
    <cellStyle name="_Classeur14 3" xfId="150"/>
    <cellStyle name="_Classeur15" xfId="151"/>
    <cellStyle name="_Classeur15 2" xfId="152"/>
    <cellStyle name="_Classeur15 3" xfId="153"/>
    <cellStyle name="_Classeur16" xfId="154"/>
    <cellStyle name="_Classeur16 2" xfId="155"/>
    <cellStyle name="_Classeur16 3" xfId="156"/>
    <cellStyle name="_Classeur17" xfId="157"/>
    <cellStyle name="_Classeur17 2" xfId="158"/>
    <cellStyle name="_Classeur17 3" xfId="159"/>
    <cellStyle name="_Classeur18" xfId="160"/>
    <cellStyle name="_Classeur18 2" xfId="161"/>
    <cellStyle name="_Classeur18 3" xfId="162"/>
    <cellStyle name="_Classeur19" xfId="163"/>
    <cellStyle name="_Classeur19 2" xfId="164"/>
    <cellStyle name="_Classeur19 3" xfId="165"/>
    <cellStyle name="_Classeur2" xfId="166"/>
    <cellStyle name="_Classeur2 2" xfId="167"/>
    <cellStyle name="_Classeur2 3" xfId="168"/>
    <cellStyle name="_Classeur20" xfId="169"/>
    <cellStyle name="_Classeur20 2" xfId="170"/>
    <cellStyle name="_Classeur20 3" xfId="171"/>
    <cellStyle name="_Classeur3" xfId="172"/>
    <cellStyle name="_Classeur3 2" xfId="173"/>
    <cellStyle name="_Classeur3 3" xfId="174"/>
    <cellStyle name="_Classeur4" xfId="175"/>
    <cellStyle name="_Classeur4 2" xfId="176"/>
    <cellStyle name="_Classeur4 3" xfId="177"/>
    <cellStyle name="_Classeur5" xfId="178"/>
    <cellStyle name="_Classeur5 2" xfId="179"/>
    <cellStyle name="_Classeur5 3" xfId="180"/>
    <cellStyle name="_Classeur6" xfId="181"/>
    <cellStyle name="_Classeur6 2" xfId="182"/>
    <cellStyle name="_Classeur6 3" xfId="183"/>
    <cellStyle name="_Classeur7" xfId="184"/>
    <cellStyle name="_Classeur7 2" xfId="185"/>
    <cellStyle name="_Classeur7 3" xfId="186"/>
    <cellStyle name="_Classeur8" xfId="187"/>
    <cellStyle name="_Classeur8 2" xfId="188"/>
    <cellStyle name="_Classeur8_1" xfId="189"/>
    <cellStyle name="_Classeur8_1 2" xfId="190"/>
    <cellStyle name="_Classeur8_1 3" xfId="191"/>
    <cellStyle name="_Classeur8_2013 03 05 ANNEXES circulaire sécurisation" xfId="192"/>
    <cellStyle name="_Classeur8_2013 03 05 arbitrages PLF 2014" xfId="193"/>
    <cellStyle name="_Classeur8_annexe5_arbitrage_OPE" xfId="194"/>
    <cellStyle name="_Classeur8_annexe5_circ_OPE (2)" xfId="195"/>
    <cellStyle name="_Classeur8_annexe5_circ_OPE (2) 2" xfId="196"/>
    <cellStyle name="_Classeur8_annexe5_circ_OPE (2) 3" xfId="197"/>
    <cellStyle name="_Classeur8_MEDDE - dossier arbitrage PLF 2013-2015 arbitrage v1" xfId="198"/>
    <cellStyle name="_Classeur8_OPE_CAS pension_05juil_18h" xfId="199"/>
    <cellStyle name="_Classeur8_OPE_CAS pension_05juil_18h 2" xfId="200"/>
    <cellStyle name="_Classeur8_OPE_CAS pension_05juil_18h 3" xfId="201"/>
    <cellStyle name="_Classeur8_Synthèse_CAS_Pensions_17juil_22h30" xfId="202"/>
    <cellStyle name="_Classeur8_Synthèse_CAS_Pensions_29juin_19h" xfId="203"/>
    <cellStyle name="_Classeur8_Synthèse_CAS_Pensions_30juil_11h" xfId="204"/>
    <cellStyle name="_Classeur9" xfId="205"/>
    <cellStyle name="_Classeur9 2" xfId="206"/>
    <cellStyle name="_Classeur9 3" xfId="207"/>
    <cellStyle name="_Compensation gratuité musées 2011" xfId="208"/>
    <cellStyle name="_Compensation gratuité musées 2011 2" xfId="209"/>
    <cellStyle name="_Compensation gratuité musées 2011 3" xfId="210"/>
    <cellStyle name="_CONCATENATION - DEFINITIF 13 avril" xfId="211"/>
    <cellStyle name="_CONCATENATION - DEFINITIF 13 avril 2" xfId="212"/>
    <cellStyle name="_CONCATENATION - DEFINITIF 13 avril 3" xfId="213"/>
    <cellStyle name="_CONCATENATION - DEFINITIF 13 avril_PLF 2012 - MCC - Arbitrages" xfId="214"/>
    <cellStyle name="_CONSTANT (A3)" xfId="215"/>
    <cellStyle name="_CONSTANT (A3) 2" xfId="216"/>
    <cellStyle name="_CONSTANT (A3) 3" xfId="217"/>
    <cellStyle name="_Copie de 7BA_BG_AGRI_PMT (feuilles opérateurs)" xfId="218"/>
    <cellStyle name="_Copie de 7BA_BG_AGRI_PMT (feuilles opérateurs) 2" xfId="219"/>
    <cellStyle name="_Copie de 7BA_BG_AGRI_PMT (feuilles opérateurs) 3" xfId="220"/>
    <cellStyle name="_CP" xfId="221"/>
    <cellStyle name="_CPM lot 1" xfId="222"/>
    <cellStyle name="_CPM lot 1_PLF 2012 - MCC - Arbitrages" xfId="223"/>
    <cellStyle name="_CPM lot 1_Triennal 2011-2013 détaillé V11" xfId="224"/>
    <cellStyle name="_CPM lot 1_Triennal 2011-2013 détaillé V11_PLF 2012 - MCC - Arbitrages" xfId="225"/>
    <cellStyle name="_CPM lot 3" xfId="226"/>
    <cellStyle name="_CPM lot 3_PLF 2012 - MCC - Arbitrages" xfId="227"/>
    <cellStyle name="_CPM lot 3_Triennal 2011-2013 détaillé V11" xfId="228"/>
    <cellStyle name="_CPM lot 3_Triennal 2011-2013 détaillé V11_PLF 2012 - MCC - Arbitrages" xfId="229"/>
    <cellStyle name="_CPM lot 4" xfId="230"/>
    <cellStyle name="_CPM lot 4_PLF 2012 - MCC - Arbitrages" xfId="231"/>
    <cellStyle name="_CPM lot 4_Triennal 2011-2013 détaillé V11" xfId="232"/>
    <cellStyle name="_CPM lot 4_Triennal 2011-2013 détaillé V11_PLF 2012 - MCC - Arbitrages" xfId="233"/>
    <cellStyle name="_décisions Offer revew 120106 GDF 16049" xfId="234"/>
    <cellStyle name="_Détail synthèse" xfId="235"/>
    <cellStyle name="_Détail synthèse 2" xfId="236"/>
    <cellStyle name="_Détail synthèse 3" xfId="237"/>
    <cellStyle name="_détails prévision 2012 P175" xfId="238"/>
    <cellStyle name="_détails prévision 2012 P175 2" xfId="239"/>
    <cellStyle name="_détails prévision 2012 P175 3" xfId="240"/>
    <cellStyle name="_Dossier de travail Conf de répartition P.207" xfId="241"/>
    <cellStyle name="_Dossier de travail Conf de répartition P.207 2" xfId="242"/>
    <cellStyle name="_Dossier de travail Conf de répartition P.207 3" xfId="243"/>
    <cellStyle name="_EDAD MB v3 vf P159" xfId="244"/>
    <cellStyle name="_EDAD MB v3 vf P159 2" xfId="245"/>
    <cellStyle name="_EDAD MB v3 vf P159 3" xfId="246"/>
    <cellStyle name="_Envoi BRS BPSS 260212 Assiettes de CAS Sup" xfId="247"/>
    <cellStyle name="_Envoi BRS BPSS 260212 Assiettes de CAS Sup 2" xfId="248"/>
    <cellStyle name="_Envoi BRS BPSS 260212 Assiettes de CAS Sup 3" xfId="249"/>
    <cellStyle name="_Feuil1" xfId="250"/>
    <cellStyle name="_Feuil1 2" xfId="251"/>
    <cellStyle name="_Feuil1 3" xfId="252"/>
    <cellStyle name="_Feuil2" xfId="253"/>
    <cellStyle name="_Feuil2 2" xfId="254"/>
    <cellStyle name="_Feuil2_2013 03 05 ANNEXES circulaire sécurisation" xfId="255"/>
    <cellStyle name="_Feuil2_2013 03 05 arbitrages PLF 2014" xfId="256"/>
    <cellStyle name="_Feuil2_annexe5_arbitrage_OPE" xfId="257"/>
    <cellStyle name="_Feuil2_annexe5_circ_OPE (2)" xfId="258"/>
    <cellStyle name="_Feuil2_annexe5_circ_OPE (2) 2" xfId="259"/>
    <cellStyle name="_Feuil2_annexe5_circ_OPE (2) 3" xfId="260"/>
    <cellStyle name="_Feuil2_MEDDE - dossier arbitrage PLF 2013-2015 arbitrage v1" xfId="261"/>
    <cellStyle name="_Feuil2_OPE_CAS pension_05juil_18h" xfId="262"/>
    <cellStyle name="_Feuil2_OPE_CAS pension_05juil_18h 2" xfId="263"/>
    <cellStyle name="_Feuil2_OPE_CAS pension_05juil_18h 3" xfId="264"/>
    <cellStyle name="_Feuil2_Synthèse_CAS_Pensions_17juil_22h30" xfId="265"/>
    <cellStyle name="_Feuil2_Synthèse_CAS_Pensions_29juin_19h" xfId="266"/>
    <cellStyle name="_Feuil2_Synthèse_CAS_Pensions_30juil_11h" xfId="267"/>
    <cellStyle name="_fichier de travail" xfId="268"/>
    <cellStyle name="_fichier de travail 2" xfId="269"/>
    <cellStyle name="_fichier de travail 3" xfId="270"/>
    <cellStyle name="_fichier de travail P.751" xfId="271"/>
    <cellStyle name="_fichier de travail P.751 2" xfId="272"/>
    <cellStyle name="_fichier de travail P.751 3" xfId="273"/>
    <cellStyle name="_Gage DA vf" xfId="274"/>
    <cellStyle name="_Gage DA vf 2" xfId="275"/>
    <cellStyle name="_Gage DA vf 3" xfId="276"/>
    <cellStyle name="_GRAAL phase 1 - SYNTHESE Classeur Crédits" xfId="277"/>
    <cellStyle name="_GRAAL phase 1 - SYNTHESE Classeur Crédits 2" xfId="278"/>
    <cellStyle name="_GRAAL phase 1 - SYNTHESE Classeur Crédits 3" xfId="279"/>
    <cellStyle name="_Hébergement SI" xfId="280"/>
    <cellStyle name="_Hébergement SI_PLF 2012 - MCC - Arbitrages" xfId="281"/>
    <cellStyle name="_Hébergement SI_Triennal 2011-2013 détaillé V11" xfId="282"/>
    <cellStyle name="_Hébergement SI_Triennal 2011-2013 détaillé V11_PLF 2012 - MCC - Arbitrages" xfId="283"/>
    <cellStyle name="_Investissements" xfId="284"/>
    <cellStyle name="_LOT2" xfId="285"/>
    <cellStyle name="_LOT2_PLF 2012 - MCC - Arbitrages" xfId="286"/>
    <cellStyle name="_LOT2_Triennal 2011-2013 détaillé V11" xfId="287"/>
    <cellStyle name="_LOT2_Triennal 2011-2013 détaillé V11_PLF 2012 - MCC - Arbitrages" xfId="288"/>
    <cellStyle name="_LOT4 intérieur MIOMCT" xfId="289"/>
    <cellStyle name="_LOT4 intérieur MIOMCT_PLF 2012 - MCC - Arbitrages" xfId="290"/>
    <cellStyle name="_LOT4 MEEDDAT" xfId="291"/>
    <cellStyle name="_LOT4 MEEDDAT_PLF 2012 - MCC - Arbitrages" xfId="292"/>
    <cellStyle name="_Maquette classeurs de prévision 2011" xfId="293"/>
    <cellStyle name="_Maquette classeurs de prévision 2011 2" xfId="294"/>
    <cellStyle name="_Maquette classeurs de prévision 2011_2013 03 05 ANNEXES circulaire sécurisation" xfId="295"/>
    <cellStyle name="_Maquette classeurs de prévision 2011_2013 03 05 arbitrages PLF 2014" xfId="296"/>
    <cellStyle name="_Maquette classeurs de prévision 2011_annexe5_arbitrage_OPE" xfId="297"/>
    <cellStyle name="_Maquette classeurs de prévision 2011_annexe5_circ_OPE (2)" xfId="298"/>
    <cellStyle name="_Maquette classeurs de prévision 2011_annexe5_circ_OPE (2) 2" xfId="299"/>
    <cellStyle name="_Maquette classeurs de prévision 2011_annexe5_circ_OPE (2) 3" xfId="300"/>
    <cellStyle name="_Maquette classeurs de prévision 2011_Classeur3" xfId="301"/>
    <cellStyle name="_Maquette classeurs de prévision 2011_Classeur3 2" xfId="302"/>
    <cellStyle name="_Maquette classeurs de prévision 2011_Classeur3 3" xfId="303"/>
    <cellStyle name="_Maquette classeurs de prévision 2011_Classeur4" xfId="304"/>
    <cellStyle name="_Maquette classeurs de prévision 2011_Classeur4 2" xfId="305"/>
    <cellStyle name="_Maquette classeurs de prévision 2011_Classeur4 3" xfId="306"/>
    <cellStyle name="_Maquette classeurs de prévision 2011_Classeur5" xfId="307"/>
    <cellStyle name="_Maquette classeurs de prévision 2011_Classeur5 2" xfId="308"/>
    <cellStyle name="_Maquette classeurs de prévision 2011_Classeur5 3" xfId="309"/>
    <cellStyle name="_Maquette classeurs de prévision 2011_Classeur6" xfId="310"/>
    <cellStyle name="_Maquette classeurs de prévision 2011_Classeur6 2" xfId="311"/>
    <cellStyle name="_Maquette classeurs de prévision 2011_Classeur6 3" xfId="312"/>
    <cellStyle name="_Maquette classeurs de prévision 2011_Classeur7" xfId="313"/>
    <cellStyle name="_Maquette classeurs de prévision 2011_Classeur7 2" xfId="314"/>
    <cellStyle name="_Maquette classeurs de prévision 2011_Classeur7 3" xfId="315"/>
    <cellStyle name="_Maquette classeurs de prévision 2011_MEDDE - dossier arbitrage PLF 2013-2015 arbitrage v1" xfId="316"/>
    <cellStyle name="_Maquette classeurs de prévision 2011_OPE_CAS pension_05juil_18h" xfId="317"/>
    <cellStyle name="_Maquette classeurs de prévision 2011_OPE_CAS pension_05juil_18h 2" xfId="318"/>
    <cellStyle name="_Maquette classeurs de prévision 2011_OPE_CAS pension_05juil_18h 3" xfId="319"/>
    <cellStyle name="_Maquette classeurs de prévision 2011_PLF 2012 - MCC - Arbitrages" xfId="320"/>
    <cellStyle name="_Maquette classeurs de prévision 2011_Synthèse_CAS_Pensions_17juil_22h30" xfId="321"/>
    <cellStyle name="_Maquette classeurs de prévision 2011_Synthèse_CAS_Pensions_29juin_19h" xfId="322"/>
    <cellStyle name="_Maquette classeurs de prévision 2011_Synthèse_CAS_Pensions_30juil_11h" xfId="323"/>
    <cellStyle name="_Nosia BPlan V0 10D" xfId="324"/>
    <cellStyle name="_OPE_Bud_EmploisCAS" xfId="325"/>
    <cellStyle name="_OPE_Bud_EmploisCAS 2" xfId="326"/>
    <cellStyle name="_OPE_Bud_EmploisCAS 3" xfId="327"/>
    <cellStyle name="_P 751 - PMT - fichier de travail (2)" xfId="328"/>
    <cellStyle name="_P 751 - PMT - fichier de travail (2) 2" xfId="329"/>
    <cellStyle name="_P 751 - PMT - fichier de travail (2) 3" xfId="330"/>
    <cellStyle name="_Pg 751_PLF 2012_Fiche comp n3_Maquette constante (2)" xfId="331"/>
    <cellStyle name="_Pg 751_PLF 2012_Fiche comp n3_Maquette constante (2) 2" xfId="332"/>
    <cellStyle name="_Pg 751_PLF 2012_Fiche comp n3_Maquette constante (2) 3" xfId="333"/>
    <cellStyle name="_PITE Position DMAT (2)" xfId="334"/>
    <cellStyle name="_PITE Position DMAT (2) 2" xfId="335"/>
    <cellStyle name="_PITE Position DMAT (2) 3" xfId="336"/>
    <cellStyle name="_PMT 2013-2016 CAS AMENDES" xfId="337"/>
    <cellStyle name="_PMT 2013-2016 CAS AMENDES 2" xfId="338"/>
    <cellStyle name="_PMT 2013-2016 CAS AMENDES 3" xfId="339"/>
    <cellStyle name="_PMT Mission EDAD - Tour 2 - v.1" xfId="340"/>
    <cellStyle name="_PMT Mission EDAD - Tour 2 - v.1 2" xfId="341"/>
    <cellStyle name="_PMT Mission EDAD - Tour 2 - v.1 3" xfId="342"/>
    <cellStyle name="_PMToperateurs2MPAP" xfId="343"/>
    <cellStyle name="_PMToperateurs2MPAP 2" xfId="344"/>
    <cellStyle name="_PMToperateurs2MPAP 3" xfId="345"/>
    <cellStyle name="_PnL VF RTE CNES  Réseau 16 11 2005 V2" xfId="346"/>
    <cellStyle name="_prev 5bcl V2 modéré avec stabilisation pour CL" xfId="347"/>
    <cellStyle name="_prev 5bcl V2 modéré avec stabilisation pour CL 2" xfId="348"/>
    <cellStyle name="_prev 5bcl V2 modéré avec stabilisation pour CL 3" xfId="349"/>
    <cellStyle name="_Prev. Exe. 1" xfId="350"/>
    <cellStyle name="_Prev. Exe. 1 2" xfId="351"/>
    <cellStyle name="_Prev. Exe. 1 3" xfId="352"/>
    <cellStyle name="_PREX MARS onglet T3 CAS" xfId="353"/>
    <cellStyle name="_PREX MARS onglet T3 CAS 2" xfId="354"/>
    <cellStyle name="_PREX MARS onglet T3 CAS 3" xfId="355"/>
    <cellStyle name="_PREX OCTOBRE BASE 1 BE" xfId="356"/>
    <cellStyle name="_PREX OCTOBRE BASE 1 BE 2" xfId="357"/>
    <cellStyle name="_PREX OCTOBRE BASE 1 BE 3" xfId="358"/>
    <cellStyle name="_PrEx-juillet2011 v8" xfId="359"/>
    <cellStyle name="_PrEx-juillet2011 v8_2013 03 05 ANNEXES circulaire sécurisation" xfId="360"/>
    <cellStyle name="_PrEx-juillet2011 v8_2013 03 05 arbitrages PLF 2014" xfId="361"/>
    <cellStyle name="_PrEx-juillet2011 v8_annexe5_arbitrage_OPE" xfId="362"/>
    <cellStyle name="_PrEx-juillet2011 v8_annexe5_circ_OPE (2)" xfId="363"/>
    <cellStyle name="_PrEx-juillet2011 v8_annexe5_circ_OPE (2) 2" xfId="364"/>
    <cellStyle name="_PrEx-juillet2011 v8_annexe5_circ_OPE (2) 3" xfId="365"/>
    <cellStyle name="_PrEx-juillet2011 v8_Classeur5" xfId="366"/>
    <cellStyle name="_PrEx-juillet2011 v8_Classeur5 2" xfId="367"/>
    <cellStyle name="_PrEx-juillet2011 v8_Classeur5 3" xfId="368"/>
    <cellStyle name="_PrEx-nov_2011 v02" xfId="369"/>
    <cellStyle name="_PrEx-nov_2011 v02 2" xfId="370"/>
    <cellStyle name="_PrEx-nov_2011 v02 3" xfId="371"/>
    <cellStyle name="_RangeColumns" xfId="372"/>
    <cellStyle name="_RangeColumns 2" xfId="373"/>
    <cellStyle name="_RangeColumns 3" xfId="374"/>
    <cellStyle name="_RangeColumns 3 2" xfId="375"/>
    <cellStyle name="_RangeColumns 4" xfId="376"/>
    <cellStyle name="_RangeColumns_chiffrage-arbitrage-taxation" xfId="377"/>
    <cellStyle name="_RangeColumns_PLF 2014 synthèse réunions de répartition MGFPRH V6" xfId="378"/>
    <cellStyle name="_RangeColumns_T7 calé lettre plafond-definitif_25072013" xfId="379"/>
    <cellStyle name="_RangeData" xfId="380"/>
    <cellStyle name="_RangeData 2" xfId="381"/>
    <cellStyle name="_RangeData 3" xfId="382"/>
    <cellStyle name="_RangeData 3 2" xfId="383"/>
    <cellStyle name="_RangeData 4" xfId="384"/>
    <cellStyle name="_RangeData_chiffrage-arbitrage-taxation" xfId="385"/>
    <cellStyle name="_RangeData_PLF 2014 synthèse réunions de répartition MGFPRH V6" xfId="386"/>
    <cellStyle name="_RangeData_T7 calé lettre plafond-definitif_25072013" xfId="387"/>
    <cellStyle name="_RangeProperties" xfId="388"/>
    <cellStyle name="_RangeProperties 2" xfId="389"/>
    <cellStyle name="_RangeProperties 3" xfId="390"/>
    <cellStyle name="_RangeProperties 3 2" xfId="391"/>
    <cellStyle name="_RangeProperties 4" xfId="392"/>
    <cellStyle name="_RangeProperties_chiffrage-arbitrage-taxation" xfId="393"/>
    <cellStyle name="_RangeProperties_PLF 2014 synthèse réunions de répartition MGFPRH V6" xfId="394"/>
    <cellStyle name="_RangeProperties_T7 calé lettre plafond-definitif_25072013" xfId="395"/>
    <cellStyle name="_RangePropertiesColumns" xfId="396"/>
    <cellStyle name="_RangePropertiesColumns 2" xfId="397"/>
    <cellStyle name="_RangePropertiesColumns 3" xfId="398"/>
    <cellStyle name="_RangePropertiesColumns 3 2" xfId="399"/>
    <cellStyle name="_RangePropertiesColumns 4" xfId="400"/>
    <cellStyle name="_RangePropertiesColumns_chiffrage-arbitrage-taxation" xfId="401"/>
    <cellStyle name="_RangePropertiesColumns_PLF 2014 synthèse réunions de répartition MGFPRH V6" xfId="402"/>
    <cellStyle name="_RangePropertiesColumns_T7 calé lettre plafond-definitif_25072013" xfId="403"/>
    <cellStyle name="_RangeRows" xfId="404"/>
    <cellStyle name="_RangeRows 2" xfId="405"/>
    <cellStyle name="_RangeRows 3" xfId="406"/>
    <cellStyle name="_RangeRows 3 2" xfId="407"/>
    <cellStyle name="_RangeRows 4" xfId="408"/>
    <cellStyle name="_RangeRows_chiffrage-arbitrage-taxation" xfId="409"/>
    <cellStyle name="_RangeRows_PLF 2014 synthèse réunions de répartition MGFPRH V6" xfId="410"/>
    <cellStyle name="_RangeRows_T7 calé lettre plafond-definitif_25072013" xfId="411"/>
    <cellStyle name="_RangeSlicer" xfId="412"/>
    <cellStyle name="_RangeSlicer 2" xfId="413"/>
    <cellStyle name="_RangeSlicer 3" xfId="414"/>
    <cellStyle name="_Sanofi - Gestion Serveurs et Reseau v3 12 10 05" xfId="415"/>
    <cellStyle name="_Schéma de gage des ouvertures LFR Printemps envoi cab (3)" xfId="416"/>
    <cellStyle name="_Schéma de gage des ouvertures LFR Printemps envoi cab (3) 2" xfId="417"/>
    <cellStyle name="_Schéma de gage des ouvertures LFR Printemps envoi cab (3) 3" xfId="418"/>
    <cellStyle name="_SNTHESE - DEFINITIF 13 avril" xfId="419"/>
    <cellStyle name="_SNTHESE - DEFINITIF 13 avril 2" xfId="420"/>
    <cellStyle name="_SNTHESE - DEFINITIF 13 avril 3" xfId="421"/>
    <cellStyle name="_SNTHESE - DEFINITIF 13 avril_PLF 2012 - MCC - Arbitrages" xfId="422"/>
    <cellStyle name="_Sous Jacents FAM et ODEADOM" xfId="423"/>
    <cellStyle name="_Sous Jacents FAM et ODEADOM 2" xfId="424"/>
    <cellStyle name="_Sous Jacents FAM et ODEADOM 3" xfId="425"/>
    <cellStyle name="_SQ01" xfId="426"/>
    <cellStyle name="_SQ01 2" xfId="427"/>
    <cellStyle name="_SQ01_2013 03 05 ANNEXES circulaire sécurisation" xfId="428"/>
    <cellStyle name="_SQ01_2013 03 05 arbitrages PLF 2014" xfId="429"/>
    <cellStyle name="_SQ01_annexe5_arbitrage_OPE" xfId="430"/>
    <cellStyle name="_SQ01_annexe5_circ_OPE (2)" xfId="431"/>
    <cellStyle name="_SQ01_annexe5_circ_OPE (2) 2" xfId="432"/>
    <cellStyle name="_SQ01_annexe5_circ_OPE (2) 3" xfId="433"/>
    <cellStyle name="_SQ01_Classeur3" xfId="434"/>
    <cellStyle name="_SQ01_Classeur3 2" xfId="435"/>
    <cellStyle name="_SQ01_Classeur3 3" xfId="436"/>
    <cellStyle name="_SQ01_Classeur4" xfId="437"/>
    <cellStyle name="_SQ01_Classeur4 2" xfId="438"/>
    <cellStyle name="_SQ01_Classeur4 3" xfId="439"/>
    <cellStyle name="_SQ01_Classeur5" xfId="440"/>
    <cellStyle name="_SQ01_Classeur5 2" xfId="441"/>
    <cellStyle name="_SQ01_Classeur5 3" xfId="442"/>
    <cellStyle name="_SQ01_Classeur6" xfId="443"/>
    <cellStyle name="_SQ01_Classeur6 2" xfId="444"/>
    <cellStyle name="_SQ01_Classeur6 3" xfId="445"/>
    <cellStyle name="_SQ01_Classeur7" xfId="446"/>
    <cellStyle name="_SQ01_Classeur7 2" xfId="447"/>
    <cellStyle name="_SQ01_Classeur7 3" xfId="448"/>
    <cellStyle name="_SQ01_MEDDE - dossier arbitrage PLF 2013-2015 arbitrage v1" xfId="449"/>
    <cellStyle name="_SQ01_OPE_CAS pension_05juil_18h" xfId="450"/>
    <cellStyle name="_SQ01_OPE_CAS pension_05juil_18h 2" xfId="451"/>
    <cellStyle name="_SQ01_OPE_CAS pension_05juil_18h 3" xfId="452"/>
    <cellStyle name="_SQ01_PLF 2012 - MCC - Arbitrages" xfId="453"/>
    <cellStyle name="_SQ01_Synthèse_CAS_Pensions_17juil_22h30" xfId="454"/>
    <cellStyle name="_SQ01_Synthèse_CAS_Pensions_29juin_19h" xfId="455"/>
    <cellStyle name="_SQ01_Synthèse_CAS_Pensions_30juil_11h" xfId="456"/>
    <cellStyle name="_Squelette PMT 22-02" xfId="457"/>
    <cellStyle name="_Squelette PMT 22-02 2" xfId="458"/>
    <cellStyle name="_Squelette PMT 22-02_2013 03 05 ANNEXES circulaire sécurisation" xfId="459"/>
    <cellStyle name="_Squelette PMT 22-02_2013 03 05 arbitrages PLF 2014" xfId="460"/>
    <cellStyle name="_Squelette PMT 22-02_annexe5_arbitrage_OPE" xfId="461"/>
    <cellStyle name="_Squelette PMT 22-02_annexe5_circ_OPE (2)" xfId="462"/>
    <cellStyle name="_Squelette PMT 22-02_annexe5_circ_OPE (2) 2" xfId="463"/>
    <cellStyle name="_Squelette PMT 22-02_annexe5_circ_OPE (2) 3" xfId="464"/>
    <cellStyle name="_Squelette PMT 22-02_MEDDE - dossier arbitrage PLF 2013-2015 arbitrage v1" xfId="465"/>
    <cellStyle name="_Squelette PMT 22-02_OPE_CAS pension_05juil_18h" xfId="466"/>
    <cellStyle name="_Squelette PMT 22-02_OPE_CAS pension_05juil_18h 2" xfId="467"/>
    <cellStyle name="_Squelette PMT 22-02_OPE_CAS pension_05juil_18h 3" xfId="468"/>
    <cellStyle name="_Squelette PMT 22-02_Synthèse_CAS_Pensions_17juil_22h30" xfId="469"/>
    <cellStyle name="_Squelette PMT 22-02_Synthèse_CAS_Pensions_29juin_19h" xfId="470"/>
    <cellStyle name="_Squelette PMT 22-02_Synthèse_CAS_Pensions_30juil_11h" xfId="471"/>
    <cellStyle name="_SUIVI REPARTITION 09-14" xfId="472"/>
    <cellStyle name="_SYNTHESE - DEFINITIF 13 avril" xfId="473"/>
    <cellStyle name="_SYNTHESE - DEFINITIF 13 avril 2" xfId="474"/>
    <cellStyle name="_SYNTHESE - DEFINITIF 13 avril 3" xfId="475"/>
    <cellStyle name="_SYNTHESE - DEFINITIF 13 avril_PLF 2012 - MCC - Arbitrages" xfId="476"/>
    <cellStyle name="_synthèse APAFAR conférences budgétisation V5" xfId="477"/>
    <cellStyle name="_synthèse APAFAR conférences budgétisation V5 2" xfId="478"/>
    <cellStyle name="_synthèse APAFAR conférences budgétisation V5 3" xfId="479"/>
    <cellStyle name="_Synthèse Travail et emploi v3" xfId="480"/>
    <cellStyle name="_Synthèse Travail et emploi v3 2" xfId="481"/>
    <cellStyle name="_Synthèse Travail et emploi v3 3" xfId="482"/>
    <cellStyle name="_Synthèse Travail et emploi v4" xfId="483"/>
    <cellStyle name="_Synthèse Travail et emploi v4 2" xfId="484"/>
    <cellStyle name="_Synthèse Travail et emploi v4 3" xfId="485"/>
    <cellStyle name="_Synthèse_PMT_Emplois_23mars2012_17h16" xfId="486"/>
    <cellStyle name="_Synthèse_PMT_Emplois_23mars2012_17h16 2" xfId="487"/>
    <cellStyle name="_Synthèse_PMT_Emplois_23mars2012_17h16 3" xfId="488"/>
    <cellStyle name="_Synthèses_missions (10) (2)" xfId="489"/>
    <cellStyle name="_Synthèses_missions (10) (2) 2" xfId="490"/>
    <cellStyle name="_Synthèses_missions (10) (2)_2013 03 05 ANNEXES circulaire sécurisation" xfId="491"/>
    <cellStyle name="_Synthèses_missions (10) (2)_2013 03 05 arbitrages PLF 2014" xfId="492"/>
    <cellStyle name="_Synthèses_missions (10) (2)_annexe5_arbitrage_OPE" xfId="493"/>
    <cellStyle name="_Synthèses_missions (10) (2)_annexe5_circ_OPE (2)" xfId="494"/>
    <cellStyle name="_Synthèses_missions (10) (2)_annexe5_circ_OPE (2) 2" xfId="495"/>
    <cellStyle name="_Synthèses_missions (10) (2)_annexe5_circ_OPE (2) 3" xfId="496"/>
    <cellStyle name="_Synthèses_missions (10) (2)_Classeur3" xfId="497"/>
    <cellStyle name="_Synthèses_missions (10) (2)_Classeur3 2" xfId="498"/>
    <cellStyle name="_Synthèses_missions (10) (2)_Classeur3 3" xfId="499"/>
    <cellStyle name="_Synthèses_missions (10) (2)_Classeur4" xfId="500"/>
    <cellStyle name="_Synthèses_missions (10) (2)_Classeur4 2" xfId="501"/>
    <cellStyle name="_Synthèses_missions (10) (2)_Classeur4 3" xfId="502"/>
    <cellStyle name="_Synthèses_missions (10) (2)_Classeur5" xfId="503"/>
    <cellStyle name="_Synthèses_missions (10) (2)_Classeur5 2" xfId="504"/>
    <cellStyle name="_Synthèses_missions (10) (2)_Classeur5 3" xfId="505"/>
    <cellStyle name="_Synthèses_missions (10) (2)_Classeur6" xfId="506"/>
    <cellStyle name="_Synthèses_missions (10) (2)_Classeur6 2" xfId="507"/>
    <cellStyle name="_Synthèses_missions (10) (2)_Classeur6 3" xfId="508"/>
    <cellStyle name="_Synthèses_missions (10) (2)_Classeur7" xfId="509"/>
    <cellStyle name="_Synthèses_missions (10) (2)_Classeur7 2" xfId="510"/>
    <cellStyle name="_Synthèses_missions (10) (2)_Classeur7 3" xfId="511"/>
    <cellStyle name="_Synthèses_missions (10) (2)_MEDDE - dossier arbitrage PLF 2013-2015 arbitrage v1" xfId="512"/>
    <cellStyle name="_Synthèses_missions (10) (2)_OPE_CAS pension_05juil_18h" xfId="513"/>
    <cellStyle name="_Synthèses_missions (10) (2)_OPE_CAS pension_05juil_18h 2" xfId="514"/>
    <cellStyle name="_Synthèses_missions (10) (2)_OPE_CAS pension_05juil_18h 3" xfId="515"/>
    <cellStyle name="_Synthèses_missions (10) (2)_PLF 2012 - MCC - Arbitrages" xfId="516"/>
    <cellStyle name="_Synthèses_missions (10) (2)_Synthèse_CAS_Pensions_17juil_22h30" xfId="517"/>
    <cellStyle name="_Synthèses_missions (10) (2)_Synthèse_CAS_Pensions_29juin_19h" xfId="518"/>
    <cellStyle name="_Synthèses_missions (10) (2)_Synthèse_CAS_Pensions_30juil_11h" xfId="519"/>
    <cellStyle name="_Synthèses_missions (8)" xfId="520"/>
    <cellStyle name="_Synthèses_missions (8) 2" xfId="521"/>
    <cellStyle name="_Synthèses_missions (8)_2013 03 05 ANNEXES circulaire sécurisation" xfId="522"/>
    <cellStyle name="_Synthèses_missions (8)_2013 03 05 arbitrages PLF 2014" xfId="523"/>
    <cellStyle name="_Synthèses_missions (8)_annexe5_arbitrage_OPE" xfId="524"/>
    <cellStyle name="_Synthèses_missions (8)_annexe5_circ_OPE (2)" xfId="525"/>
    <cellStyle name="_Synthèses_missions (8)_annexe5_circ_OPE (2) 2" xfId="526"/>
    <cellStyle name="_Synthèses_missions (8)_annexe5_circ_OPE (2) 3" xfId="527"/>
    <cellStyle name="_Synthèses_missions (8)_Classeur3" xfId="528"/>
    <cellStyle name="_Synthèses_missions (8)_Classeur3 2" xfId="529"/>
    <cellStyle name="_Synthèses_missions (8)_Classeur3 3" xfId="530"/>
    <cellStyle name="_Synthèses_missions (8)_Classeur4" xfId="531"/>
    <cellStyle name="_Synthèses_missions (8)_Classeur4 2" xfId="532"/>
    <cellStyle name="_Synthèses_missions (8)_Classeur4 3" xfId="533"/>
    <cellStyle name="_Synthèses_missions (8)_Classeur5" xfId="534"/>
    <cellStyle name="_Synthèses_missions (8)_Classeur5 2" xfId="535"/>
    <cellStyle name="_Synthèses_missions (8)_Classeur5 3" xfId="536"/>
    <cellStyle name="_Synthèses_missions (8)_Classeur6" xfId="537"/>
    <cellStyle name="_Synthèses_missions (8)_Classeur6 2" xfId="538"/>
    <cellStyle name="_Synthèses_missions (8)_Classeur6 3" xfId="539"/>
    <cellStyle name="_Synthèses_missions (8)_Classeur7" xfId="540"/>
    <cellStyle name="_Synthèses_missions (8)_Classeur7 2" xfId="541"/>
    <cellStyle name="_Synthèses_missions (8)_Classeur7 3" xfId="542"/>
    <cellStyle name="_Synthèses_missions (8)_MEDDE - dossier arbitrage PLF 2013-2015 arbitrage v1" xfId="543"/>
    <cellStyle name="_Synthèses_missions (8)_OPE_CAS pension_05juil_18h" xfId="544"/>
    <cellStyle name="_Synthèses_missions (8)_OPE_CAS pension_05juil_18h 2" xfId="545"/>
    <cellStyle name="_Synthèses_missions (8)_OPE_CAS pension_05juil_18h 3" xfId="546"/>
    <cellStyle name="_Synthèses_missions (8)_PLF 2012 - MCC - Arbitrages" xfId="547"/>
    <cellStyle name="_Synthèses_missions (8)_Synthèse_CAS_Pensions_17juil_22h30" xfId="548"/>
    <cellStyle name="_Synthèses_missions (8)_Synthèse_CAS_Pensions_29juin_19h" xfId="549"/>
    <cellStyle name="_Synthèses_missions (8)_Synthèse_CAS_Pensions_30juil_11h" xfId="550"/>
    <cellStyle name="_tableau slide 3 (2)" xfId="551"/>
    <cellStyle name="_tableau slide 3 (2) 2" xfId="552"/>
    <cellStyle name="_Tableaux répartition GFPRH 2011-2013 (v2 post-conf répart )" xfId="553"/>
    <cellStyle name="_Tableaux répartition GFPRH 2011-2013 (v2 post-conf répart )_PLF 2012 - MCC - Arbitrages" xfId="554"/>
    <cellStyle name="_tableaux synthèse 175 CP et sous jacentsV2" xfId="555"/>
    <cellStyle name="_tableaux synthèse 175 CP et sous jacentsV2 2" xfId="556"/>
    <cellStyle name="_tableaux synthèse 175 CP et sous jacentsV2 3" xfId="557"/>
    <cellStyle name="_Tableaux_IGN_Synthèse_PMT" xfId="558"/>
    <cellStyle name="_Tableaux_IGN_Synthèse_PMT 2" xfId="559"/>
    <cellStyle name="_Tableaux_IGN_Synthèse_PMT 3" xfId="560"/>
    <cellStyle name="_Taxation PLFR_final yc intérieur (2) (8)" xfId="561"/>
    <cellStyle name="_Taxation PLFR_final yc intérieur (2) (8) 2" xfId="562"/>
    <cellStyle name="_Taxation PLFR_final yc intérieur (2) (8) 3" xfId="563"/>
    <cellStyle name="_TC10" xfId="564"/>
    <cellStyle name="_TC10_PLF 2012 - MCC - Arbitrages" xfId="565"/>
    <cellStyle name="_TC10_Triennal 2011-2013 détaillé V11" xfId="566"/>
    <cellStyle name="_TC10_Triennal 2011-2013 détaillé V11_PLF 2012 - MCC - Arbitrages" xfId="567"/>
    <cellStyle name="_TC2" xfId="568"/>
    <cellStyle name="_TC2_PLF 2012 - MCC - Arbitrages" xfId="569"/>
    <cellStyle name="_TC2_Triennal 2011-2013 détaillé V11" xfId="570"/>
    <cellStyle name="_TC2_Triennal 2011-2013 détaillé V11_PLF 2012 - MCC - Arbitrages" xfId="571"/>
    <cellStyle name="_TC27" xfId="572"/>
    <cellStyle name="_TC27_PLF 2012 - MCC - Arbitrages" xfId="573"/>
    <cellStyle name="_TC27_Triennal 2011-2013 détaillé V11" xfId="574"/>
    <cellStyle name="_TC27_Triennal 2011-2013 détaillé V11_PLF 2012 - MCC - Arbitrages" xfId="575"/>
    <cellStyle name="_TC28" xfId="576"/>
    <cellStyle name="_TC28_PLF 2012 - MCC - Arbitrages" xfId="577"/>
    <cellStyle name="_TC28_Triennal 2011-2013 détaillé V11" xfId="578"/>
    <cellStyle name="_TC28_Triennal 2011-2013 détaillé V11_PLF 2012 - MCC - Arbitrages" xfId="579"/>
    <cellStyle name="_TC4" xfId="580"/>
    <cellStyle name="_TC4_PLF 2012 - MCC - Arbitrages" xfId="581"/>
    <cellStyle name="_TC4_Triennal 2011-2013 détaillé V11" xfId="582"/>
    <cellStyle name="_TC4_Triennal 2011-2013 détaillé V11_PLF 2012 - MCC - Arbitrages" xfId="583"/>
    <cellStyle name="_TC6" xfId="584"/>
    <cellStyle name="_TC6_PLF 2012 - MCC - Arbitrages" xfId="585"/>
    <cellStyle name="_TC6_Triennal 2011-2013 détaillé V11" xfId="586"/>
    <cellStyle name="_TC6_Triennal 2011-2013 détaillé V11_PLF 2012 - MCC - Arbitrages" xfId="587"/>
    <cellStyle name="_UB 2013-2016 752  29022012" xfId="588"/>
    <cellStyle name="_UB 2013-2016 752  29022012 2" xfId="589"/>
    <cellStyle name="_UB 2013-2016 752  29022012 3" xfId="590"/>
    <cellStyle name="_Version DB 4BT_BG_EDAD_PMT2" xfId="591"/>
    <cellStyle name="_Version DB 4BT_BG_EDAD_PMT2 2" xfId="592"/>
    <cellStyle name="_Version DB 4BT_BG_EDAD_PMT2 3" xfId="593"/>
    <cellStyle name="+" xfId="594"/>
    <cellStyle name="+_PLF 2012 - MCC - Arbitrages" xfId="595"/>
    <cellStyle name="0,0_x000a__x000a_NA_x000a__x000a_" xfId="596"/>
    <cellStyle name="0,0_x000d__x000a_NA_x000d__x000a_" xfId="597"/>
    <cellStyle name="10^-3" xfId="598"/>
    <cellStyle name="10^-3 2" xfId="599"/>
    <cellStyle name="10^-3 3" xfId="600"/>
    <cellStyle name="1000s (0)" xfId="601"/>
    <cellStyle name="20 % - Accent1 2" xfId="602"/>
    <cellStyle name="20 % - Accent1 3" xfId="603"/>
    <cellStyle name="20 % - Accent2 2" xfId="604"/>
    <cellStyle name="20 % - Accent2 3" xfId="605"/>
    <cellStyle name="20 % - Accent3 2" xfId="606"/>
    <cellStyle name="20 % - Accent3 3" xfId="607"/>
    <cellStyle name="20 % - Accent4 2" xfId="608"/>
    <cellStyle name="20 % - Accent4 3" xfId="609"/>
    <cellStyle name="20 % - Accent5 2" xfId="610"/>
    <cellStyle name="20 % - Accent5 3" xfId="611"/>
    <cellStyle name="20 % - Accent6 2" xfId="612"/>
    <cellStyle name="20 % - Accent6 3" xfId="613"/>
    <cellStyle name="20% - Accent1" xfId="614"/>
    <cellStyle name="20% - Accent2" xfId="615"/>
    <cellStyle name="20% - Accent3" xfId="616"/>
    <cellStyle name="20% - Accent4" xfId="617"/>
    <cellStyle name="20% - Accent5" xfId="618"/>
    <cellStyle name="20% - Accent6" xfId="619"/>
    <cellStyle name="20% - Акцент1" xfId="620"/>
    <cellStyle name="20% - Акцент2" xfId="621"/>
    <cellStyle name="20% - Акцент3" xfId="622"/>
    <cellStyle name="20% - Акцент4" xfId="623"/>
    <cellStyle name="20% - Акцент5" xfId="624"/>
    <cellStyle name="20% - Акцент6" xfId="625"/>
    <cellStyle name="40 % - Accent1 2" xfId="626"/>
    <cellStyle name="40 % - Accent1 3" xfId="627"/>
    <cellStyle name="40 % - Accent2 2" xfId="628"/>
    <cellStyle name="40 % - Accent2 3" xfId="629"/>
    <cellStyle name="40 % - Accent3 2" xfId="630"/>
    <cellStyle name="40 % - Accent3 3" xfId="631"/>
    <cellStyle name="40 % - Accent4 2" xfId="632"/>
    <cellStyle name="40 % - Accent4 3" xfId="633"/>
    <cellStyle name="40 % - Accent5 2" xfId="634"/>
    <cellStyle name="40 % - Accent5 3" xfId="635"/>
    <cellStyle name="40 % - Accent6 2" xfId="636"/>
    <cellStyle name="40 % - Accent6 3" xfId="637"/>
    <cellStyle name="40% - Accent1" xfId="638"/>
    <cellStyle name="40% - Accent2" xfId="639"/>
    <cellStyle name="40% - Accent3" xfId="640"/>
    <cellStyle name="40% - Accent4" xfId="641"/>
    <cellStyle name="40% - Accent5" xfId="642"/>
    <cellStyle name="40% - Accent6" xfId="643"/>
    <cellStyle name="40% - Акцент1" xfId="644"/>
    <cellStyle name="40% - Акцент2" xfId="645"/>
    <cellStyle name="40% - Акцент3" xfId="646"/>
    <cellStyle name="40% - Акцент4" xfId="647"/>
    <cellStyle name="40% - Акцент5" xfId="648"/>
    <cellStyle name="40% - Акцент6" xfId="649"/>
    <cellStyle name="60 % - Accent1 2" xfId="650"/>
    <cellStyle name="60 % - Accent1 3" xfId="651"/>
    <cellStyle name="60 % - Accent2 2" xfId="652"/>
    <cellStyle name="60 % - Accent2 3" xfId="653"/>
    <cellStyle name="60 % - Accent3 2" xfId="654"/>
    <cellStyle name="60 % - Accent3 3" xfId="655"/>
    <cellStyle name="60 % - Accent4 2" xfId="656"/>
    <cellStyle name="60 % - Accent4 3" xfId="657"/>
    <cellStyle name="60 % - Accent5 2" xfId="658"/>
    <cellStyle name="60 % - Accent5 3" xfId="659"/>
    <cellStyle name="60 % - Accent6 2" xfId="660"/>
    <cellStyle name="60 % - Accent6 3" xfId="661"/>
    <cellStyle name="60% - Accent1" xfId="662"/>
    <cellStyle name="60% - Accent2" xfId="663"/>
    <cellStyle name="60% - Accent3" xfId="664"/>
    <cellStyle name="60% - Accent4" xfId="665"/>
    <cellStyle name="60% - Accent5" xfId="666"/>
    <cellStyle name="60% - Accent6" xfId="667"/>
    <cellStyle name="60% - Акцент1" xfId="668"/>
    <cellStyle name="60% - Акцент2" xfId="669"/>
    <cellStyle name="60% - Акцент3" xfId="670"/>
    <cellStyle name="60% - Акцент4" xfId="671"/>
    <cellStyle name="60% - Акцент5" xfId="672"/>
    <cellStyle name="60% - Акцент6" xfId="673"/>
    <cellStyle name="A" xfId="674"/>
    <cellStyle name="AA" xfId="675"/>
    <cellStyle name="Accent1 - 20 %" xfId="676"/>
    <cellStyle name="Accent1 - 40 %" xfId="677"/>
    <cellStyle name="Accent1 - 60 %" xfId="678"/>
    <cellStyle name="Accent1 2" xfId="679"/>
    <cellStyle name="Accent1 3" xfId="680"/>
    <cellStyle name="Accent1 4" xfId="681"/>
    <cellStyle name="Accent1 5" xfId="682"/>
    <cellStyle name="Accent2 - 20 %" xfId="683"/>
    <cellStyle name="Accent2 - 40 %" xfId="684"/>
    <cellStyle name="Accent2 - 60 %" xfId="685"/>
    <cellStyle name="Accent2 2" xfId="686"/>
    <cellStyle name="Accent2 3" xfId="687"/>
    <cellStyle name="Accent2 4" xfId="688"/>
    <cellStyle name="Accent2 5" xfId="689"/>
    <cellStyle name="Accent3 - 20 %" xfId="690"/>
    <cellStyle name="Accent3 - 40 %" xfId="691"/>
    <cellStyle name="Accent3 - 60 %" xfId="692"/>
    <cellStyle name="Accent3 2" xfId="693"/>
    <cellStyle name="Accent3 3" xfId="694"/>
    <cellStyle name="Accent3 4" xfId="695"/>
    <cellStyle name="Accent3 5" xfId="696"/>
    <cellStyle name="Accent4 - 20 %" xfId="697"/>
    <cellStyle name="Accent4 - 40 %" xfId="698"/>
    <cellStyle name="Accent4 - 60 %" xfId="699"/>
    <cellStyle name="Accent4 2" xfId="700"/>
    <cellStyle name="Accent4 3" xfId="701"/>
    <cellStyle name="Accent4 4" xfId="702"/>
    <cellStyle name="Accent4 5" xfId="703"/>
    <cellStyle name="Accent5 - 20 %" xfId="704"/>
    <cellStyle name="Accent5 - 40 %" xfId="705"/>
    <cellStyle name="Accent5 - 60 %" xfId="706"/>
    <cellStyle name="Accent5 2" xfId="707"/>
    <cellStyle name="Accent5 3" xfId="708"/>
    <cellStyle name="Accent5 4" xfId="709"/>
    <cellStyle name="Accent5 5" xfId="710"/>
    <cellStyle name="Accent6 - 20 %" xfId="711"/>
    <cellStyle name="Accent6 - 40 %" xfId="712"/>
    <cellStyle name="Accent6 - 60 %" xfId="713"/>
    <cellStyle name="Accent6 2" xfId="714"/>
    <cellStyle name="Accent6 3" xfId="715"/>
    <cellStyle name="Accent6 4" xfId="716"/>
    <cellStyle name="Accent6 5" xfId="717"/>
    <cellStyle name="arial" xfId="718"/>
    <cellStyle name="arial gras" xfId="719"/>
    <cellStyle name="Avertissement 2" xfId="720"/>
    <cellStyle name="Avertissement 3" xfId="721"/>
    <cellStyle name="B" xfId="722"/>
    <cellStyle name="Bad" xfId="723"/>
    <cellStyle name="C" xfId="724"/>
    <cellStyle name="Calcul 2" xfId="725"/>
    <cellStyle name="Calcul 2 2" xfId="726"/>
    <cellStyle name="Calcul 2 3" xfId="727"/>
    <cellStyle name="Calcul 3" xfId="728"/>
    <cellStyle name="Calcul 3 2" xfId="729"/>
    <cellStyle name="Calcul 4" xfId="730"/>
    <cellStyle name="Calcul 4 2" xfId="731"/>
    <cellStyle name="Calcul 5" xfId="732"/>
    <cellStyle name="Calcul 6" xfId="733"/>
    <cellStyle name="Calculation" xfId="734"/>
    <cellStyle name="Calculation 2" xfId="735"/>
    <cellStyle name="Calculation 2 2" xfId="736"/>
    <cellStyle name="Calculation 3" xfId="737"/>
    <cellStyle name="Calculation 3 2" xfId="738"/>
    <cellStyle name="Calculation 4" xfId="739"/>
    <cellStyle name="Cat. A" xfId="740"/>
    <cellStyle name="Cat. B" xfId="741"/>
    <cellStyle name="Cat. C" xfId="742"/>
    <cellStyle name="Cat. D" xfId="743"/>
    <cellStyle name="Cellule liée 2" xfId="744"/>
    <cellStyle name="Cellule liée 3" xfId="745"/>
    <cellStyle name="Chap" xfId="746"/>
    <cellStyle name="Check Cell" xfId="747"/>
    <cellStyle name="ColBlue" xfId="748"/>
    <cellStyle name="ColGreen" xfId="749"/>
    <cellStyle name="colonne" xfId="750"/>
    <cellStyle name="ColRed" xfId="751"/>
    <cellStyle name="Comma (1)" xfId="752"/>
    <cellStyle name="Comma (2)" xfId="753"/>
    <cellStyle name="Comma 2" xfId="754"/>
    <cellStyle name="Comma 2 2" xfId="755"/>
    <cellStyle name="Comma 2 3" xfId="756"/>
    <cellStyle name="Commentaire 2" xfId="757"/>
    <cellStyle name="Commentaire 2 2" xfId="758"/>
    <cellStyle name="Commentaire 2 2 2" xfId="759"/>
    <cellStyle name="Commentaire 2 3" xfId="760"/>
    <cellStyle name="Commentaire 2 3 2" xfId="761"/>
    <cellStyle name="Commentaire 2 4" xfId="762"/>
    <cellStyle name="Commentaire 3" xfId="763"/>
    <cellStyle name="Commentaire 4" xfId="764"/>
    <cellStyle name="Commentaire 4 2" xfId="765"/>
    <cellStyle name="Commentaire 5" xfId="766"/>
    <cellStyle name="Commentaire 5 2" xfId="767"/>
    <cellStyle name="Commentaire 6" xfId="768"/>
    <cellStyle name="Currency (0)" xfId="769"/>
    <cellStyle name="Currency (2)" xfId="770"/>
    <cellStyle name="Currency_Book2" xfId="771"/>
    <cellStyle name="D" xfId="772"/>
    <cellStyle name="Date" xfId="773"/>
    <cellStyle name="Date 2" xfId="774"/>
    <cellStyle name="Date 3" xfId="775"/>
    <cellStyle name="Défaut" xfId="776"/>
    <cellStyle name="Emphase 1" xfId="777"/>
    <cellStyle name="Emphase 2" xfId="778"/>
    <cellStyle name="Emphase 3" xfId="779"/>
    <cellStyle name="EncTitre" xfId="780"/>
    <cellStyle name="Entrée 2" xfId="781"/>
    <cellStyle name="Entrée 2 2" xfId="782"/>
    <cellStyle name="Entrée 2 3" xfId="783"/>
    <cellStyle name="Entrée 3" xfId="784"/>
    <cellStyle name="Entrée 3 2" xfId="785"/>
    <cellStyle name="Entrée 4" xfId="786"/>
    <cellStyle name="Entrée 4 2" xfId="787"/>
    <cellStyle name="Entrée 5" xfId="788"/>
    <cellStyle name="Entrée 6" xfId="789"/>
    <cellStyle name="Euro" xfId="6"/>
    <cellStyle name="Euro 1" xfId="790"/>
    <cellStyle name="Euro 2" xfId="791"/>
    <cellStyle name="Euro 2 2" xfId="792"/>
    <cellStyle name="Euro 2 3" xfId="793"/>
    <cellStyle name="Euro 3" xfId="794"/>
    <cellStyle name="Euro 4" xfId="795"/>
    <cellStyle name="Euro 5" xfId="796"/>
    <cellStyle name="Euro 6" xfId="797"/>
    <cellStyle name="Euro 7" xfId="798"/>
    <cellStyle name="Euro 8" xfId="799"/>
    <cellStyle name="Euro_0705XX_RETP_2007_DM1_BOP_v3" xfId="800"/>
    <cellStyle name="EVAL" xfId="801"/>
    <cellStyle name="EVAL 2" xfId="802"/>
    <cellStyle name="EVAL 3" xfId="803"/>
    <cellStyle name="Excel Built-in Normal" xfId="804"/>
    <cellStyle name="Excel.Chart" xfId="805"/>
    <cellStyle name="Excel.Chart 2" xfId="806"/>
    <cellStyle name="Excel.Chart 3" xfId="807"/>
    <cellStyle name="Explanatory Text" xfId="808"/>
    <cellStyle name="Financier0" xfId="7"/>
    <cellStyle name="Financier0 2" xfId="809"/>
    <cellStyle name="Financier0 3" xfId="810"/>
    <cellStyle name="Flag" xfId="811"/>
    <cellStyle name="Formule Interne" xfId="812"/>
    <cellStyle name="Formule Interne 2" xfId="813"/>
    <cellStyle name="Formule Interne 3" xfId="814"/>
    <cellStyle name="Francs" xfId="815"/>
    <cellStyle name="Good" xfId="816"/>
    <cellStyle name="Grey" xfId="817"/>
    <cellStyle name="headerStyle" xfId="818"/>
    <cellStyle name="headerStyle 2" xfId="819"/>
    <cellStyle name="headerStyle 3" xfId="820"/>
    <cellStyle name="Heading 1" xfId="821"/>
    <cellStyle name="Heading 2" xfId="822"/>
    <cellStyle name="Heading 3" xfId="823"/>
    <cellStyle name="Heading 4" xfId="824"/>
    <cellStyle name="Heading2" xfId="825"/>
    <cellStyle name="Heading3" xfId="826"/>
    <cellStyle name="HP" xfId="827"/>
    <cellStyle name="Input" xfId="828"/>
    <cellStyle name="Input [yellow]" xfId="829"/>
    <cellStyle name="Input 2" xfId="830"/>
    <cellStyle name="Input 2 2" xfId="831"/>
    <cellStyle name="Input 3" xfId="832"/>
    <cellStyle name="Input 3 2" xfId="833"/>
    <cellStyle name="Input 4" xfId="834"/>
    <cellStyle name="Input 5" xfId="835"/>
    <cellStyle name="Input 6" xfId="836"/>
    <cellStyle name="Input 7" xfId="837"/>
    <cellStyle name="Input 8" xfId="838"/>
    <cellStyle name="Input 9" xfId="839"/>
    <cellStyle name="Input_chiffrage-arbitrage-taxation" xfId="840"/>
    <cellStyle name="Insatisfaisant 2" xfId="841"/>
    <cellStyle name="Insatisfaisant 3" xfId="842"/>
    <cellStyle name="Liaison Externe" xfId="843"/>
    <cellStyle name="Liaison Externe 2" xfId="844"/>
    <cellStyle name="Liaison Externe 3" xfId="845"/>
    <cellStyle name="Lien hypertexte 2" xfId="846"/>
    <cellStyle name="Lien hypertexte 3" xfId="847"/>
    <cellStyle name="Lien hypertexte 4" xfId="848"/>
    <cellStyle name="Linked Cell" xfId="849"/>
    <cellStyle name="Milliers 2" xfId="850"/>
    <cellStyle name="Milliers 2 2" xfId="851"/>
    <cellStyle name="Milliers 2 3" xfId="852"/>
    <cellStyle name="Milliers 3" xfId="853"/>
    <cellStyle name="Milliers 4" xfId="854"/>
    <cellStyle name="Milliers 5" xfId="855"/>
    <cellStyle name="Milliers 6" xfId="856"/>
    <cellStyle name="Milliers 7" xfId="857"/>
    <cellStyle name="Milliers 8" xfId="858"/>
    <cellStyle name="Milliers 9" xfId="1145"/>
    <cellStyle name="Milliers(0)" xfId="859"/>
    <cellStyle name="Milliers(1)" xfId="860"/>
    <cellStyle name="Milliers(1) 2" xfId="861"/>
    <cellStyle name="Milliers(1) 3" xfId="862"/>
    <cellStyle name="Milliers(2)" xfId="863"/>
    <cellStyle name="Milliers(2) 2" xfId="864"/>
    <cellStyle name="Milliers(2) 3" xfId="865"/>
    <cellStyle name="Milliers_CTM_2012 transmission OS V2" xfId="5"/>
    <cellStyle name="Milliers0" xfId="866"/>
    <cellStyle name="Millions [1]" xfId="867"/>
    <cellStyle name="Millions [1] 2" xfId="868"/>
    <cellStyle name="Millions [1] 3" xfId="869"/>
    <cellStyle name="Monétaire 2" xfId="870"/>
    <cellStyle name="Monétaire 3" xfId="871"/>
    <cellStyle name="Monétaire 4" xfId="872"/>
    <cellStyle name="Motif" xfId="873"/>
    <cellStyle name="Motif 2" xfId="874"/>
    <cellStyle name="Motif 3" xfId="875"/>
    <cellStyle name="motif1" xfId="876"/>
    <cellStyle name="motif1 2" xfId="877"/>
    <cellStyle name="motif1 3" xfId="878"/>
    <cellStyle name="NEGATIF" xfId="879"/>
    <cellStyle name="NEGATIF 2" xfId="880"/>
    <cellStyle name="NEGATIF 3" xfId="881"/>
    <cellStyle name="Neutral" xfId="882"/>
    <cellStyle name="Neutre 2" xfId="883"/>
    <cellStyle name="Neutre 3" xfId="884"/>
    <cellStyle name="Normal" xfId="0" builtinId="0"/>
    <cellStyle name="Normal - Style1" xfId="885"/>
    <cellStyle name="Normal 1" xfId="886"/>
    <cellStyle name="Normal 1 2" xfId="887"/>
    <cellStyle name="Normal 1 3" xfId="888"/>
    <cellStyle name="Normal 10" xfId="889"/>
    <cellStyle name="Normal 11" xfId="890"/>
    <cellStyle name="Normal 12" xfId="891"/>
    <cellStyle name="Normal 13" xfId="892"/>
    <cellStyle name="Normal 14" xfId="893"/>
    <cellStyle name="Normal 15" xfId="894"/>
    <cellStyle name="Normal 16" xfId="895"/>
    <cellStyle name="Normal 17" xfId="896"/>
    <cellStyle name="Normal 18" xfId="897"/>
    <cellStyle name="Normal 19" xfId="1142"/>
    <cellStyle name="Normal 2" xfId="8"/>
    <cellStyle name="Normal 2 2" xfId="898"/>
    <cellStyle name="Normal 20" xfId="1146"/>
    <cellStyle name="Normal 21" xfId="1147"/>
    <cellStyle name="Normal 3" xfId="899"/>
    <cellStyle name="Normal 3 2" xfId="900"/>
    <cellStyle name="Normal 3 3" xfId="901"/>
    <cellStyle name="Normal 4" xfId="902"/>
    <cellStyle name="Normal 4 2" xfId="903"/>
    <cellStyle name="Normal 4 3" xfId="904"/>
    <cellStyle name="Normal 5" xfId="905"/>
    <cellStyle name="Normal 55" xfId="906"/>
    <cellStyle name="Normal 6" xfId="907"/>
    <cellStyle name="Normal 7" xfId="908"/>
    <cellStyle name="Normal 7 2" xfId="909"/>
    <cellStyle name="Normal 8" xfId="910"/>
    <cellStyle name="Normal 9" xfId="911"/>
    <cellStyle name="Normal_CTM_2012 transmission OS GFPRHV2 2" xfId="1138"/>
    <cellStyle name="Normal_CTM_2012 transmission OS V2" xfId="2"/>
    <cellStyle name="Normal_CTM_2012 transmission OS V2 2" xfId="1141"/>
    <cellStyle name="Normal_CTM_2012 transmission OS V2 3" xfId="1144"/>
    <cellStyle name="Normal_CTPM_2011_tab3_V1 2" xfId="1137"/>
    <cellStyle name="Normal_CTPM_2011_tab4_V1 2" xfId="1139"/>
    <cellStyle name="Normal_PLF 2014 présentation MEF et effectifs graph" xfId="4"/>
    <cellStyle name="Normal_Tableau 13 - Destination et titre LP et transferts (2)" xfId="3"/>
    <cellStyle name="Normal_Tableau 13 - Destination et titre LP et transferts (2) 2" xfId="1140"/>
    <cellStyle name="Normal_Tableau 13 - Destination et titre LP et transferts (2) 3" xfId="1143"/>
    <cellStyle name="Normale" xfId="912"/>
    <cellStyle name="Normale 2" xfId="913"/>
    <cellStyle name="Normale 3" xfId="914"/>
    <cellStyle name="Note" xfId="915"/>
    <cellStyle name="Note 2" xfId="916"/>
    <cellStyle name="Note 2 2" xfId="917"/>
    <cellStyle name="Note 3" xfId="918"/>
    <cellStyle name="Note 3 2" xfId="919"/>
    <cellStyle name="Note 4" xfId="920"/>
    <cellStyle name="Note 5" xfId="921"/>
    <cellStyle name="OBI" xfId="922"/>
    <cellStyle name="Option" xfId="923"/>
    <cellStyle name="Option 2" xfId="924"/>
    <cellStyle name="Option 3" xfId="925"/>
    <cellStyle name="OptionHeading" xfId="926"/>
    <cellStyle name="OptionHeading 2" xfId="927"/>
    <cellStyle name="Output" xfId="928"/>
    <cellStyle name="Output 2" xfId="929"/>
    <cellStyle name="Output 2 2" xfId="930"/>
    <cellStyle name="Output 3" xfId="931"/>
    <cellStyle name="Output 3 2" xfId="932"/>
    <cellStyle name="Output 4" xfId="933"/>
    <cellStyle name="Par dŽfaut" xfId="934"/>
    <cellStyle name="paragraphe" xfId="935"/>
    <cellStyle name="Percent (1)" xfId="936"/>
    <cellStyle name="Percent (2)" xfId="937"/>
    <cellStyle name="Percent [2]" xfId="938"/>
    <cellStyle name="Percent 2" xfId="939"/>
    <cellStyle name="Percent 2 2" xfId="940"/>
    <cellStyle name="Percent 2 3" xfId="941"/>
    <cellStyle name="percentage" xfId="942"/>
    <cellStyle name="Pilote de données - Catégorie" xfId="943"/>
    <cellStyle name="Pilote de données - Catégorie 1" xfId="944"/>
    <cellStyle name="Pilote de données - Catégorie 2" xfId="945"/>
    <cellStyle name="Pilote de données - Catégorie 3" xfId="946"/>
    <cellStyle name="Pilote de données - Catégorie_Lettre plafond PLF 2012 - MEDDTL - fichier source" xfId="947"/>
    <cellStyle name="Pilote de données - Champ" xfId="948"/>
    <cellStyle name="Pilote de données - Champ 1" xfId="949"/>
    <cellStyle name="Pilote de données - Champ_2013 03 05 ANNEXES circulaire sécurisation" xfId="950"/>
    <cellStyle name="Pilote de données - Coin" xfId="951"/>
    <cellStyle name="Pilote de données - Coin 1" xfId="952"/>
    <cellStyle name="Pilote de données - Coin_2013 03 05 ANNEXES circulaire sécurisation" xfId="953"/>
    <cellStyle name="Pilote de données - Résultat" xfId="954"/>
    <cellStyle name="Pilote de données - Résultat 1" xfId="955"/>
    <cellStyle name="Pilote de données - Résultat_2013 03 05 ANNEXES circulaire sécurisation" xfId="956"/>
    <cellStyle name="Pilote de données - Titre" xfId="957"/>
    <cellStyle name="Pilote de données - Titre 1" xfId="958"/>
    <cellStyle name="Pilote de données - Titre_2013 03 05 ANNEXES circulaire sécurisation" xfId="959"/>
    <cellStyle name="Pilote de données - Valeur" xfId="960"/>
    <cellStyle name="Pilote de données - Valeur 1" xfId="961"/>
    <cellStyle name="Pilote de données - Valeur 2" xfId="962"/>
    <cellStyle name="Pilote de données - Valeur_2013 03 05 ANNEXES circulaire sécurisation" xfId="963"/>
    <cellStyle name="Pourcent(2)" xfId="964"/>
    <cellStyle name="Pourcent(2) 2" xfId="965"/>
    <cellStyle name="Pourcent(2) 3" xfId="966"/>
    <cellStyle name="Pourcent0" xfId="967"/>
    <cellStyle name="Pourcent0 2" xfId="968"/>
    <cellStyle name="Pourcent0 3" xfId="969"/>
    <cellStyle name="Pourcent1" xfId="970"/>
    <cellStyle name="Pourcent1 2" xfId="971"/>
    <cellStyle name="Pourcent1 3" xfId="972"/>
    <cellStyle name="Pourcent2" xfId="973"/>
    <cellStyle name="Pourcent2 2" xfId="974"/>
    <cellStyle name="Pourcent2 3" xfId="975"/>
    <cellStyle name="Pourcentage" xfId="1" builtinId="5"/>
    <cellStyle name="Pourcentage 2" xfId="976"/>
    <cellStyle name="Pourcentage 2 2" xfId="977"/>
    <cellStyle name="Pourcentage 2 3" xfId="978"/>
    <cellStyle name="Pourcentage 3" xfId="979"/>
    <cellStyle name="Pourcentage 4" xfId="980"/>
    <cellStyle name="Pourcentage 5" xfId="981"/>
    <cellStyle name="Pourcentage 6" xfId="982"/>
    <cellStyle name="Price" xfId="983"/>
    <cellStyle name="Price 2" xfId="984"/>
    <cellStyle name="Price 3" xfId="985"/>
    <cellStyle name="PSChar" xfId="986"/>
    <cellStyle name="PSChar 2" xfId="987"/>
    <cellStyle name="PSChar 3" xfId="988"/>
    <cellStyle name="PSDate" xfId="989"/>
    <cellStyle name="PSDate 2" xfId="990"/>
    <cellStyle name="PSDate 3" xfId="991"/>
    <cellStyle name="PSHeading" xfId="992"/>
    <cellStyle name="PSHeading 2" xfId="993"/>
    <cellStyle name="PSHeading 3" xfId="994"/>
    <cellStyle name="PSInt" xfId="995"/>
    <cellStyle name="PSInt 2" xfId="996"/>
    <cellStyle name="PSInt 3" xfId="997"/>
    <cellStyle name="PSSpacer" xfId="998"/>
    <cellStyle name="PSSpacer 2" xfId="999"/>
    <cellStyle name="PSSpacer 3" xfId="1000"/>
    <cellStyle name="Region" xfId="1001"/>
    <cellStyle name="région" xfId="1002"/>
    <cellStyle name="Region 2" xfId="1003"/>
    <cellStyle name="Region 2 2" xfId="1004"/>
    <cellStyle name="Region 3" xfId="1005"/>
    <cellStyle name="Region 3 2" xfId="1006"/>
    <cellStyle name="Region 4" xfId="1007"/>
    <cellStyle name="Region 5" xfId="1008"/>
    <cellStyle name="Region 6" xfId="1009"/>
    <cellStyle name="Résultat 1" xfId="1010"/>
    <cellStyle name="rmlegd" xfId="1011"/>
    <cellStyle name="rmlegd 2" xfId="1012"/>
    <cellStyle name="rmlegd 3" xfId="1013"/>
    <cellStyle name="Rouge" xfId="1014"/>
    <cellStyle name="Rouge 2" xfId="1015"/>
    <cellStyle name="Rouge 2 2" xfId="1016"/>
    <cellStyle name="Satisfaisant 2" xfId="1017"/>
    <cellStyle name="Satisfaisant 3" xfId="1018"/>
    <cellStyle name="Sortie 2" xfId="1019"/>
    <cellStyle name="Sortie 2 2" xfId="1020"/>
    <cellStyle name="Sortie 3" xfId="1021"/>
    <cellStyle name="Sortie 3 2" xfId="1022"/>
    <cellStyle name="Sortie 4" xfId="1023"/>
    <cellStyle name="Sortie 4 2" xfId="1024"/>
    <cellStyle name="Sortie 5" xfId="1025"/>
    <cellStyle name="Sortie 6" xfId="1026"/>
    <cellStyle name="Style 1" xfId="1027"/>
    <cellStyle name="Style 1 2" xfId="1028"/>
    <cellStyle name="Style 1 2 2" xfId="1029"/>
    <cellStyle name="Style 1 3" xfId="1030"/>
    <cellStyle name="Style 1_2012 07 11 budgétisation 2013 2015" xfId="1031"/>
    <cellStyle name="Style 2" xfId="1032"/>
    <cellStyle name="Suf OBI" xfId="1033"/>
    <cellStyle name="Tableau_corps_euro" xfId="1034"/>
    <cellStyle name="texte" xfId="1035"/>
    <cellStyle name="Texte explicatif 2" xfId="1036"/>
    <cellStyle name="Texte explicatif 3" xfId="1037"/>
    <cellStyle name="Title" xfId="1038"/>
    <cellStyle name="Titre 1" xfId="1039"/>
    <cellStyle name="Titre 1 1" xfId="1040"/>
    <cellStyle name="Titre 1_pluriannuel ANTAI exec 2011 et prev 2012 recalées (3)" xfId="1041"/>
    <cellStyle name="Titre 2" xfId="1042"/>
    <cellStyle name="Titre 2 2" xfId="1043"/>
    <cellStyle name="Titre 2 3" xfId="1044"/>
    <cellStyle name="Titre de la feuille" xfId="1045"/>
    <cellStyle name="Titre 1 2" xfId="1046"/>
    <cellStyle name="Titre 1 3" xfId="1047"/>
    <cellStyle name="Titre 2 2" xfId="1048"/>
    <cellStyle name="Titre 2 3" xfId="1049"/>
    <cellStyle name="Titre 3 2" xfId="1050"/>
    <cellStyle name="Titre 3 3" xfId="1051"/>
    <cellStyle name="Titre 4 2" xfId="1052"/>
    <cellStyle name="Titre 4 3" xfId="1053"/>
    <cellStyle name="Titre10" xfId="1054"/>
    <cellStyle name="Titre10 2" xfId="1055"/>
    <cellStyle name="Titre11" xfId="1056"/>
    <cellStyle name="Titre11 2" xfId="1057"/>
    <cellStyle name="Titre11 3" xfId="1058"/>
    <cellStyle name="Titre12" xfId="1059"/>
    <cellStyle name="Titre16" xfId="1060"/>
    <cellStyle name="TNR 12" xfId="1061"/>
    <cellStyle name="TNR 12 2" xfId="1062"/>
    <cellStyle name="TNR 12 2 2" xfId="1063"/>
    <cellStyle name="TNR 12 3" xfId="1064"/>
    <cellStyle name="TNR 12 3 2" xfId="1065"/>
    <cellStyle name="TNR 12 4" xfId="1066"/>
    <cellStyle name="TNR 12 5" xfId="1067"/>
    <cellStyle name="TNR 12 6" xfId="1068"/>
    <cellStyle name="Total 2" xfId="1069"/>
    <cellStyle name="Total 2 2" xfId="1070"/>
    <cellStyle name="Total 3" xfId="1071"/>
    <cellStyle name="Total 3 2" xfId="1072"/>
    <cellStyle name="Total 4" xfId="1073"/>
    <cellStyle name="Total 4 2" xfId="1074"/>
    <cellStyle name="Total 4 3" xfId="1075"/>
    <cellStyle name="Total 5" xfId="1076"/>
    <cellStyle name="Total 6" xfId="1077"/>
    <cellStyle name="Unit" xfId="1078"/>
    <cellStyle name="Vérification 2" xfId="1079"/>
    <cellStyle name="Vérification 3" xfId="1080"/>
    <cellStyle name="vert" xfId="1081"/>
    <cellStyle name="Währung_RFP Appendix Price Sheet HELP DESK" xfId="1082"/>
    <cellStyle name="Warning Text" xfId="1083"/>
    <cellStyle name="Акцент1" xfId="1084"/>
    <cellStyle name="Акцент2" xfId="1085"/>
    <cellStyle name="Акцент3" xfId="1086"/>
    <cellStyle name="Акцент4" xfId="1087"/>
    <cellStyle name="Акцент5" xfId="1088"/>
    <cellStyle name="Акцент6" xfId="1089"/>
    <cellStyle name="Ввод " xfId="1090"/>
    <cellStyle name="Ввод  2" xfId="1091"/>
    <cellStyle name="Ввод  2 2" xfId="1092"/>
    <cellStyle name="Ввод  3" xfId="1093"/>
    <cellStyle name="Ввод  3 2" xfId="1094"/>
    <cellStyle name="Ввод  4" xfId="1095"/>
    <cellStyle name="Вывод" xfId="1096"/>
    <cellStyle name="Вывод 2" xfId="1097"/>
    <cellStyle name="Вывод 2 2" xfId="1098"/>
    <cellStyle name="Вывод 3" xfId="1099"/>
    <cellStyle name="Вывод 3 2" xfId="1100"/>
    <cellStyle name="Вывод 4" xfId="1101"/>
    <cellStyle name="Вычисление" xfId="1102"/>
    <cellStyle name="Вычисление 2" xfId="1103"/>
    <cellStyle name="Вычисление 2 2" xfId="1104"/>
    <cellStyle name="Вычисление 3" xfId="1105"/>
    <cellStyle name="Вычисление 3 2" xfId="1106"/>
    <cellStyle name="Вычисление 4" xfId="1107"/>
    <cellStyle name="Заголовок 1" xfId="1108"/>
    <cellStyle name="Заголовок 2" xfId="1109"/>
    <cellStyle name="Заголовок 3" xfId="1110"/>
    <cellStyle name="Заголовок 4" xfId="1111"/>
    <cellStyle name="Итог" xfId="1112"/>
    <cellStyle name="Итог 2" xfId="1113"/>
    <cellStyle name="Итог 2 2" xfId="1114"/>
    <cellStyle name="Итог 3" xfId="1115"/>
    <cellStyle name="Итог 3 2" xfId="1116"/>
    <cellStyle name="Итог 3 3" xfId="1117"/>
    <cellStyle name="Итог 4" xfId="1118"/>
    <cellStyle name="Итог 5" xfId="1119"/>
    <cellStyle name="Контрольная ячейка" xfId="1120"/>
    <cellStyle name="Название" xfId="1121"/>
    <cellStyle name="Нейтральный" xfId="1122"/>
    <cellStyle name="Плохой" xfId="1123"/>
    <cellStyle name="Пояснение" xfId="1124"/>
    <cellStyle name="Примечание" xfId="1125"/>
    <cellStyle name="Примечание 2" xfId="1126"/>
    <cellStyle name="Примечание 2 2" xfId="1127"/>
    <cellStyle name="Примечание 3" xfId="1128"/>
    <cellStyle name="Примечание 3 2" xfId="1129"/>
    <cellStyle name="Примечание 3 3" xfId="1130"/>
    <cellStyle name="Примечание 4" xfId="1131"/>
    <cellStyle name="Примечание 5" xfId="1132"/>
    <cellStyle name="Примечание 6" xfId="1133"/>
    <cellStyle name="Связанная ячейка" xfId="1134"/>
    <cellStyle name="Текст предупреждения" xfId="1135"/>
    <cellStyle name="Хороший" xfId="1136"/>
  </cellStyles>
  <dxfs count="0"/>
  <tableStyles count="0" defaultTableStyle="TableStyleMedium2" defaultPivotStyle="PivotStyleLight16"/>
  <colors>
    <mruColors>
      <color rgb="FF6927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108" Type="http://schemas.openxmlformats.org/officeDocument/2006/relationships/externalLink" Target="externalLinks/externalLink10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externalLink" Target="externalLinks/externalLink9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477064220183488"/>
          <c:y val="0.41455760259716579"/>
          <c:w val="0.38348623853211011"/>
          <c:h val="0.262658633706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552173180187337"/>
                  <c:y val="-0.123045616133426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7484890076813746E-2"/>
                  <c:y val="-1.01421917044543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9.1002046762503355E-2"/>
                  <c:y val="9.84721310989269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682982975751885"/>
                  <c:y val="4.7981548874350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2505901899877198"/>
                  <c:y val="-0.350318649191789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6270268968672474E-2"/>
                  <c:y val="-0.210082228235029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('CTM TAB 2-1'!$A$10,'CTM TAB 2-1'!$A$11,'CTM TAB 2-1'!$A$14,'CTM TAB 2-1'!$A$15,'CTM TAB 2-1'!$A$16)</c:f>
              <c:strCache>
                <c:ptCount val="5"/>
                <c:pt idx="0">
                  <c:v>156- Gestion fiscale et financière de l'Etat et du secteur public local</c:v>
                </c:pt>
                <c:pt idx="1">
                  <c:v>218- Conduite et pilotage des politiques économique et financière</c:v>
                </c:pt>
                <c:pt idx="2">
                  <c:v>302- Facilitation et sécurisation des échanges</c:v>
                </c:pt>
                <c:pt idx="3">
                  <c:v>148- Fonction publique</c:v>
                </c:pt>
                <c:pt idx="4">
                  <c:v>309- Entretien des bâtiments de l'Etat</c:v>
                </c:pt>
              </c:strCache>
            </c:strRef>
          </c:cat>
          <c:val>
            <c:numRef>
              <c:f>('CTM TAB 2-1'!$C$10,'CTM TAB 2-1'!$C$11,'CTM TAB 2-1'!$C$14,'CTM TAB 2-1'!$C$15,'CTM TAB 2-1'!$C$16)</c:f>
              <c:numCache>
                <c:formatCode>#,###.00,,</c:formatCode>
                <c:ptCount val="5"/>
                <c:pt idx="0">
                  <c:v>8008216153</c:v>
                </c:pt>
                <c:pt idx="1">
                  <c:v>996674883</c:v>
                </c:pt>
                <c:pt idx="2">
                  <c:v>1512362451</c:v>
                </c:pt>
                <c:pt idx="3">
                  <c:v>234939187</c:v>
                </c:pt>
                <c:pt idx="4">
                  <c:v>144655844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CCFF"/>
        </a:gs>
        <a:gs pos="100000">
          <a:srgbClr val="FFFFFF"/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41764039899625"/>
          <c:y val="0.41640378548895901"/>
          <c:w val="0.38461607253046398"/>
          <c:h val="0.261829652996845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772643804139868"/>
                  <c:y val="-1.00227692358644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968302039168184"/>
                  <c:y val="-0.301660415476456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6.8731024006614488E-2"/>
                  <c:y val="6.39625094181838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7937565496620614"/>
                  <c:y val="-2.07840896859501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1453894562283262"/>
                  <c:y val="-0.472853050546925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8.7912245149820337E-2"/>
                  <c:y val="0.334384858044164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('CTM TAB 2-1'!$A$27:$A$28,'CTM TAB 2-1'!$A$31)</c:f>
              <c:strCache>
                <c:ptCount val="3"/>
                <c:pt idx="0">
                  <c:v>156- Gestion fiscale et financière de l'Etat et du secteur public local</c:v>
                </c:pt>
                <c:pt idx="1">
                  <c:v>218- Conduite et pilotage des politiques économique et financière </c:v>
                </c:pt>
                <c:pt idx="2">
                  <c:v>302- Facilitation et sécurisation des échanges</c:v>
                </c:pt>
              </c:strCache>
            </c:strRef>
          </c:cat>
          <c:val>
            <c:numRef>
              <c:f>('CTM TAB 2-1'!$C$27:$C$28,'CTM TAB 2-1'!$C$31)</c:f>
              <c:numCache>
                <c:formatCode>#,##0</c:formatCode>
                <c:ptCount val="3"/>
                <c:pt idx="0">
                  <c:v>107294</c:v>
                </c:pt>
                <c:pt idx="1">
                  <c:v>5529</c:v>
                </c:pt>
                <c:pt idx="2">
                  <c:v>16206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CCFF"/>
        </a:gs>
        <a:gs pos="100000">
          <a:srgbClr val="FFFFFF"/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Crédits 2016 - Mission Economie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 1 701,94</a:t>
            </a:r>
            <a:r>
              <a:rPr lang="fr-FR" baseline="0"/>
              <a:t> </a:t>
            </a:r>
            <a:r>
              <a:rPr lang="fr-FR"/>
              <a:t>M€ (CP)</a:t>
            </a:r>
          </a:p>
        </c:rich>
      </c:tx>
      <c:layout>
        <c:manualLayout>
          <c:xMode val="edge"/>
          <c:yMode val="edge"/>
          <c:x val="0.2952735604182074"/>
          <c:y val="4.15974907507464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6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74766413866776"/>
          <c:y val="0.41274341697809669"/>
          <c:w val="0.58133901770565977"/>
          <c:h val="0.353924890433542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2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2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22225">
                <a:solidFill>
                  <a:srgbClr val="692725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0" h="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604921622366265E-2"/>
                  <c:y val="4.50515339303983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134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838,35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49,3%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2.2322472121923988E-2"/>
                  <c:y val="5.99497059743470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220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436,98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-1.1785405277379001E-3"/>
                  <c:y val="-4.3689507913583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305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426,61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405. -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Projets industriels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420,00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11,5%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406. -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Innovation 690,00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18,9%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407. -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Economie numérique 565,00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1"/>
            <c:showPercent val="1"/>
            <c:showBubbleSize val="0"/>
            <c:showLeaderLines val="1"/>
          </c:dLbls>
          <c:cat>
            <c:strRef>
              <c:f>'CTM TAB 2-2'!$A$10:$A$12</c:f>
              <c:strCache>
                <c:ptCount val="3"/>
                <c:pt idx="0">
                  <c:v>134. - Développement des entreprises et du tourisme</c:v>
                </c:pt>
                <c:pt idx="1">
                  <c:v>220. - Statistiques et études économiques</c:v>
                </c:pt>
                <c:pt idx="2">
                  <c:v>305. - Stratégie économique et fiscale</c:v>
                </c:pt>
              </c:strCache>
            </c:strRef>
          </c:cat>
          <c:val>
            <c:numRef>
              <c:f>'CTM TAB 2-2'!$H$10:$H$12</c:f>
              <c:numCache>
                <c:formatCode>#,###.00,,</c:formatCode>
                <c:ptCount val="3"/>
                <c:pt idx="0">
                  <c:v>838352966.41258454</c:v>
                </c:pt>
                <c:pt idx="1">
                  <c:v>436976038</c:v>
                </c:pt>
                <c:pt idx="2">
                  <c:v>426608947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1000">
          <a:srgbClr xmlns:mc="http://schemas.openxmlformats.org/markup-compatibility/2006" xmlns:a14="http://schemas.microsoft.com/office/drawing/2010/main" val="CCCCFF" mc:Ignorable="a14" a14:legacySpreadsheetColorIndex="31"/>
        </a:gs>
        <a:gs pos="100000">
          <a:srgbClr xmlns:mc="http://schemas.openxmlformats.org/markup-compatibility/2006" xmlns:a14="http://schemas.microsoft.com/office/drawing/2010/main" val="FFFFFF" mc:Ignorable="a14" a14:legacySpreadsheetColorIndex="31">
            <a:gamma/>
            <a:tint val="0"/>
            <a:invGamma/>
          </a:srgbClr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Plafond d'emplois 2016 - Mission Economie 
(12 312 ETPT)</a:t>
            </a:r>
          </a:p>
        </c:rich>
      </c:tx>
      <c:layout>
        <c:manualLayout>
          <c:xMode val="edge"/>
          <c:yMode val="edge"/>
          <c:x val="0.22202166064981949"/>
          <c:y val="3.33334319763020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99638989169675"/>
          <c:y val="0.41408874186584665"/>
          <c:w val="0.56919374247894106"/>
          <c:h val="0.380479895634347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2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2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042639074447824E-2"/>
                  <c:y val="-0.18674928947491026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134 </a:t>
                    </a:r>
                    <a:endParaRPr lang="fr-FR" sz="1025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5 227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579218662649112E-2"/>
                  <c:y val="4.1874233176474242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220</a:t>
                    </a:r>
                    <a:endParaRPr lang="fr-FR" sz="1025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5 441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44,2%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488302680576481"/>
                  <c:y val="-1.9906195157557934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305</a:t>
                    </a: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1 644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'CTM TAB 2-2'!$A$29:$A$31</c:f>
              <c:strCache>
                <c:ptCount val="3"/>
                <c:pt idx="0">
                  <c:v>134. - Développement des entreprises et du tourisme</c:v>
                </c:pt>
                <c:pt idx="1">
                  <c:v>220. - Statistiques et études économiques</c:v>
                </c:pt>
                <c:pt idx="2">
                  <c:v>305. - Stratégie économique et fiscale</c:v>
                </c:pt>
              </c:strCache>
            </c:strRef>
          </c:cat>
          <c:val>
            <c:numRef>
              <c:f>'CTM TAB 2-2'!$H$29:$H$31</c:f>
              <c:numCache>
                <c:formatCode>#,##0</c:formatCode>
                <c:ptCount val="3"/>
                <c:pt idx="0">
                  <c:v>5227</c:v>
                </c:pt>
                <c:pt idx="1">
                  <c:v>5441</c:v>
                </c:pt>
                <c:pt idx="2">
                  <c:v>1644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CCFF" mc:Ignorable="a14" a14:legacySpreadsheetColorIndex="31"/>
        </a:gs>
        <a:gs pos="100000">
          <a:srgbClr xmlns:mc="http://schemas.openxmlformats.org/markup-compatibility/2006" xmlns:a14="http://schemas.microsoft.com/office/drawing/2010/main" val="FFFFFF" mc:Ignorable="a14" a14:legacySpreadsheetColorIndex="31">
            <a:gamma/>
            <a:tint val="0"/>
            <a:invGamma/>
          </a:srgbClr>
        </a:gs>
      </a:gsLst>
      <a:lin ang="5400000" scaled="1"/>
    </a:gradFill>
    <a:ln w="12700">
      <a:solidFill>
        <a:srgbClr val="9999FF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47625</xdr:rowOff>
    </xdr:from>
    <xdr:to>
      <xdr:col>10</xdr:col>
      <xdr:colOff>647700</xdr:colOff>
      <xdr:row>23</xdr:row>
      <xdr:rowOff>28575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24</xdr:row>
      <xdr:rowOff>28575</xdr:rowOff>
    </xdr:from>
    <xdr:to>
      <xdr:col>10</xdr:col>
      <xdr:colOff>619125</xdr:colOff>
      <xdr:row>38</xdr:row>
      <xdr:rowOff>180975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0.00916</cdr:x>
      <cdr:y>0.01577</cdr:y>
    </cdr:from>
    <cdr:to>
      <cdr:x>0.98716</cdr:x>
      <cdr:y>0.17629</cdr:y>
    </cdr:to>
    <cdr:sp macro="" textlink="">
      <cdr:nvSpPr>
        <cdr:cNvPr id="215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86255" cy="484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Crédits 2015 de la mission "Gestion des finances publiques et des ressources humaines"</a:t>
          </a:r>
        </a:p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11 261,45 M€ (CP)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0.00914</cdr:x>
      <cdr:y>0.01572</cdr:y>
    </cdr:from>
    <cdr:to>
      <cdr:x>0.98718</cdr:x>
      <cdr:y>0.17699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95744" cy="488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Plafond d'emplois 2015 de la mission "Gestion des finances publiques et des ressources humaines"</a:t>
          </a:r>
        </a:p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132 202 ETPT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5</xdr:row>
      <xdr:rowOff>314326</xdr:rowOff>
    </xdr:from>
    <xdr:to>
      <xdr:col>15</xdr:col>
      <xdr:colOff>733425</xdr:colOff>
      <xdr:row>20</xdr:row>
      <xdr:rowOff>152400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20</xdr:row>
      <xdr:rowOff>238125</xdr:rowOff>
    </xdr:from>
    <xdr:to>
      <xdr:col>15</xdr:col>
      <xdr:colOff>733425</xdr:colOff>
      <xdr:row>36</xdr:row>
      <xdr:rowOff>47625</xdr:rowOff>
    </xdr:to>
    <xdr:graphicFrame macro="">
      <xdr:nvGraphicFramePr>
        <xdr:cNvPr id="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idfs1\glorieuses\Budget\SD2\2BPSS\B2A\FP\Budg&#233;taire\PMT\PMT%202009-2011\1er%20tour%20-%20outils%20redress&#233;s\Agriculture%20redress&#233;%20030309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Budget/SD2/2BPSS/B2A/FP/Budg&#233;taire/PMT/PMT%202009-2011/1er%20tour%20-%20outils%20redress&#233;s/Agriculture%20redress&#233;%20030309%20(2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%20-%20Mission%20synth&#232;se%20budg&#233;taire\13%20-%20PLF%202010\02%20-%20R&#233;unions%20techniques\MEIE\Circulaire%20budg&#233;taire\tableaux%20T2%20et%20emplois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SYNTHESE\Synth&#232;se%20TITRE%202\Consommation%20cr&#233;dits\Gr&#232;ves\gr&#232;ves%20synth&#232;se%202006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Dossier%20papier\Dossier%20MBCPFP\Arbitrage%20MBCPFP%20T2%20V4%20dossier%20papi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BBF/BUDGET/D&#233;cisions%20Modificatives/DM%20de%202005/DM3%20Octobre%202005/Notifications%20DM3/Unit&#233;s%20de%20service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DAFB1\PLF\PLF%202008\Co&#251;ts%20moy%20bud%20PLF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FDMEV2006\FD-METRO-DOM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2A/FP/Budg&#233;taire/PMT/PMT%202009-2011/1er%20tour%20-%20outils%20redress&#233;s/Agriculture%20redress&#233;%20030309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d&#233;\Ventilation%20SH%20MD%203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Documents%20and%20Settings\cfournier\Bureau\Bg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~1/MERESSE/LOCALS~1/Temp/JEAN%20NOEL/Excel/Pch2000/Pcr/Pc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FT\SAF\1%20CELLULES\CELULBUD\Ann&#233;e_2012\Demandetutelles_conf&#233;rences%20budg&#233;taires\Apr&#233;s%20circulaire_30mai\documents%20re&#231;us\Budget\SD2\2BPSS\B2A\FP\Budg&#233;taire\PLF\PLF%202010\r&#233;unions%20techniques\tableaux%20circulaire%20r&#233;union%20techniqu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ECHT/MINEFI/Pluriannualit&#233;%202009-2011/4.%20Arbitrage/Dossier%20papier/Dossier%20MEIE/Arbitrage%20MEIE%20T2%20V2%20dossier%20papi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6b_restitutions\SITUATIONS%20HEDBOMADAIRES\SH%202007\SH07%20-%20SEM%201%20&#224;%209\SH07%20-%2005\Ventilation\Ventilation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2A/FP/Budg&#233;taire/PLF/PLF%202010/Pr&#233;vision%20biannuelle/Prev_biannuelle_4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UDGETAIRE/OUTILS%20-%20BASES/Outil%202BPSS%202A/DB%20-%20Outil%202BPSS%20PMT%202013-2016%20v%20en%20cours%20de%20modif%20&#233;tape%203%20pour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LF/PLF%202010/Pr&#233;vision%20biannuelle/Prev_biannuelle_4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Coll.loc%202006\PLF%202007\Maquette-Jaune-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B2A\FP\Budg&#233;taire\PLF\PLF%202010\Pr&#233;vision%20biannuelle\Prev_biannuelle_4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WINDOWS/Temporary%20Internet%20Files/Content.IE5/FG2FWGQF/proj%20par%20imp&#244;t%20sauve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CF/2006/SITUATIONS/situation%20des%20cr&#233;di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LOPINT~1\LOCALS~1\Temp\7zO19AB.tmp\Tableau%20de%20suivi%20des%20amdts_SENA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BOILLOTSA/Bureau/tableau%20de%20bord%20CBCM/Tableau%20de%20bord%20DC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B2A\FP\Budg&#233;taire\PMT\PMT%202009-2011\1er%20tour%20-%20outils%20redress&#233;s\Agriculture%20redress&#233;%20030309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orary%20Internet%20Files\Content.IE5\51YWDTJG\PLF_2006%20-%20tableaux%20informatiqu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VMARLI~1\LOCALS~1\Temp\Rar$DI00.562\flux935%20(2007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52024\C\WINNT\EXEC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gnaschi-adc/Local%20Settings/Temporary%20Internet%20Files/OLK72/tableaux%20T2%20et%20emplois%20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0\32.%20RAP%202010\PEC%202010%20-%20octobre%20-%20111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0\27.%20Prev%20octobre%202010\PEC%202010%20-%20octobre%20-%201118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75-1\5D\BEAUGETJ\Prov02\F0\Sf02\CAD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reix_m\Local%20Settings\Temp\Programmes-Actions-Sous-actions%202005-07-1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8/12-%20D&#233;bats%20parlementaires/3-%20Tableau%20LFI/PLF2008_avec_amendements_v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7/12-%20Tableau%20final%20PLF%202007/PLF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NECHT\MINEFI\Pluriannualit&#233;%202009-2011\4.%20Arbitrage\Dossier%20papier\Dossier%20MEIE\Arbitrage%20MEIE%20T2%20V2%20dossier%20papi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Tableaux%20T2%20annexe%2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GED\Espaces%20Collaboratifs\SD1\1BR\01%20-%20Th&#232;mes\05%20-%20Synth&#232;se%20Etat\09%20-%20Ann&#233;e%202009\Fichier%20Mesures%20nouvelles\Ex&#233;cution%202009\2010-02-05-BD%20MN%20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lasseur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muneration\Prevision_2009%20-%202011\programme%20156\Tendanciel%20avec%201370%20suppressions%20par%20an%20et%20correction%20sch&#233;ma%20d'emplois%20du%209%20avril\Tendanciel%202008-2009-2010-2011%20avec%201370%20suppressions%20par%20an%20sans%20p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36/tableau%20de%20bord/mod&#232;le/sbaige12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Fichiers\PLF\PLF2001\PLF99\PERSP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6SD\B6A\PMT%202006-2008\mod&#232;le%206A\dataJM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J%20EUDORA/repartition%20des%20OI%20en%20NB%20et%20NC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VAIL%20Nathalie\Ex&#233;cution%202005\ProjectionConso2005_101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Execution\Prev2005\8-Actualisation%20novembre\prev2005_nov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DMEV2006/FD-METRO-DOM200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MT/PMT%202009-2011/1er%20tour%20-%20outils%20redress&#233;s/Agriculture%20redress&#233;%20030309%20(2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7\7BA\8.MAAP%20PLF%202012\R&#233;unions%20techniques\3.%20Documents%20de%20travail\HT2\P149\Risques%20149%202802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7\7BA\MAAP%20gestion%202011\LFI%202011\PGM22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pa2001V1(nvelle%20version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otocole%20CDE\PBI%20et%20DPG%202006\ExempleDGP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t%2042%20au%2001%20OCT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PREVMARS2011-10-3-2011_15h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eparationBUDGET\PLF%202004%20%20--%20PPP\Verts%20budg&#233;taires\bv2004d&#233;pensedepersonne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Utilacct\ACCT_OFFICE_12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WINNT\STATALV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Notifications%20DM3\Unit&#233;s%20de%20service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WINNT\EXEC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01EX03201\Groupes\BUDGET\Budget%202011\MAQUETTES%20BP%20%202011\envoi%20DGM%20du%2025%20octobre%202010\DGM%20-%20Annexes%20r&#233;mun&#233;ration%20BP%202011%20-%2025101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TITRE2\2007\Conso%20&amp;%20pr&#233;vision_cr&#233;dits_T2\fichiers%20&#224;%20actualiser%20Fabienne%20&amp;%20Christine\Previsions%20titre%202%20globale_d&#233;cembre-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DBpartages\Budget\SD5\5BCL\0-%20Proc&#233;dure%20budg&#233;taire\4-%20Gestion%20budg&#233;taire\2012\4.pr&#233;vision%20d'ex&#233;cution%202012\pr&#233;vision%20mars%202012\PREX%20RCT%20Mars%2020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WINDOWS\Temporary%20Internet%20Files\OLK5\8BCJS_CULTURE_v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FP\Budg&#233;taire\OUTILS%20-%20BASES\Outil%202BPSS%202A\DB%20-%20Outil%202BPSS%20PMT%202013-201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52024\C\WINNT\STATALV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7\7BA\MAAP%20PLF%202011\PMT%202011-2013\briques%20149-142-143-159\1er%20tour\briques%20PGM%2014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F_Tinland\LOLF%202005%20-%201er%20degr&#233;\Calcul%20BOP%20initial%20et%20modif\BOPA%20modificatif\A%20envoyer%20&#224;%20la%20DESCO\MGEN-liste20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KNECHT/MINEFI/2008/Ex&#233;cution%202008/Pr&#233;v%20MBCPFP%20n&#176;%202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jad&#233;\Ventilation%20SH%20MD%203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2\2.%20Pr&#233;vision%20d'ex&#233;cution%20bi-annuelle%202011%20-%202012\Envoi%20final\6BEFP_TRAVEMP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Execution\Prev2005\2-regulation%202005\retour_cabinets\retour_cabinet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tion\DR-972\Conf&#233;rence%20annuelle%202006\MArtinique%20saisie%20secteurs%20activit&#233;%20version%20du%20270420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V&amp;M%20TA_PLF%202012%20v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8BEFIE\SS-PMT\R&#233;seaux%20_financier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RAYMOND\Local%20Settings\Temporary%20Internet%20Files\OLK11\APB%20et%20BP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MCGUIL~1\LOCALS~1\Temp\Rar$DI00.360\Previsions%20titre%202%20globale_04-12-07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5\5BCL\LFR\LFR%202010\d&#233;centralisation\TIPP-TSCA\tca%20regul%20lfr%2020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obelix\06FC\0Noel\DM\DM-2002\Dm2_2002\DM1_2002\DR06dm120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SD1\1BR\Prev%20toutes%20APU\Prev%20ODAC\retours%20bureaux\prev.%20exe.%20juin%2008%20-%20retour%20bureau%20-%20AFIT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3\3BEPII\1.%20Proc&#233;dure%20budg&#233;taire\PLF%202011\4.%20Conf&#233;rences%20de%20budg&#233;tisation\Mission%20&#201;conomie\Tableaux%20BEPII%20P134-postconf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8/couts%20d'emplois/Co&#251;ts%20moy%20bud%20pr&#233;v%20ex&#233;cution200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Zahia/M-D%20GCF-Pr&#233;pilab/Prepilab/2003/Attribu&#233;-Notifi&#233;%20par%20DS/maquette200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SYNTHESE\Synth&#232;se%20TITRE%202\PQM\Fichiers%20pr&#233;pa%201B\Pr&#233;pa-PQM%202007%20V10-2702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OILLOTSA\Local%20Settings\Temporary%20Internet%20Files\OLK2E3\108%20HT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ERM/2008/WINDOWS/Temporary%20Internet%20Files/OLK4284/Socle%20CED%20macro%20gdr%20200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ERM/2008/2-%20Th&#232;mes/22-%20Emplois-Effectifs/222-%20Etudes/2224%20-%20SER/22247%20-%20SERM%202008/222470-Fiches%20type/Premi&#232;re%20actualisation/WINDOWS/Temporary%20Internet%20Files/OLK4284/Socle%20CED%20macro%20gdr%20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1\sdd\MEZZDM\userdir\CSODAC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emarie\Bureau\Budget\SD2\2BPSS\B2A\FP\Budg&#233;taire\PLF\PLF%202010\Pr&#233;vision%20biannuelle\Prev_biannuelle_4-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%20-%20Mission%20synth&#232;se%20budg&#233;taire\13%20-%20PLF%202010\02%20-%20R&#233;unions%20techniques\MEIE\T2\Dossier%20T2%20directions\Circulaire%20budg&#233;taire\tableaux%20T2%20et%20emploi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SD1\1BR\Comptabilite%20nationale\2008-06-12%20-%20comptes%20ODAC\2008-06-11%20-%20AG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3\3BEPII\1.%20Proc&#233;dure%20budg&#233;taire\PLF%202011\4.%20Conf&#233;rences%20de%20budg&#233;tisation\Mission%20&#201;conomie\Tableaux%20BEPII%20P223%20postconf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jad&#233;\Ventilation%20SH%20MD%2039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VAIL%20Nathalie\Budget%202006\PBI-Pr&#233;paBOPCentral_2712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\8%20-%20situation%20miat\2007\12-d&#233;cembre%20au%2029%2002%202008\Classeur4%20-Tous%20programme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obelix\06FC\0Noel\DM\DM-2002\DM1_2002\DR06dm1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WINDOWS\Temporary%20Internet%20Files\OLK20\Ventilation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DUYCK%20Dominique/Local%20Settings/Temporary%20Internet%20Files/OLK47/suivi%20108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eparationBUDGET\PLF%202005\VERT%202005\BV2005-Effectifs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Mes%20Documents\Fred\03TH1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75-05\3binf\WINDOWS\Temporary%20Internet%20Files\Content.IE5\51YWDTJG\PLF_2006%20-%20tableaux%20informatiques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Recettes%20non%20fiscales%20PMT%20PSC\PMT%202008-2010\PMT%202007%20-%20V2%20-%2015%2003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0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  <sheetName val="donnees"/>
    </sheetNames>
    <sheetDataSet>
      <sheetData sheetId="0" refreshError="1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du jour 18_10_07"/>
      <sheetName val="Grèves 2007 "/>
      <sheetName val="Saisie du jour 18-10-07"/>
      <sheetName val="Couts Agents Greve 18-10-07"/>
      <sheetName val="Saisie du jour 20-11-07"/>
      <sheetName val="Couts Agents Greve 20-11-07"/>
      <sheetName val="Saisie du jour 20_11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pa_perrene"/>
      <sheetName val="I _ Données de base CB"/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Emplois 2008"/>
      <sheetName val="SE ETP-ETPT MBCPFP compromis"/>
      <sheetName val="SE ETP-ETPT MBCPFP"/>
      <sheetName val="Synthèse MBCPFP 1"/>
      <sheetName val="Ecarts VB 2"/>
      <sheetName val="Feuil1"/>
      <sheetName val="ETPT 2007 format 2008"/>
      <sheetName val="SE ETPT-T2"/>
      <sheetName val="SE ETP-ETPT MBCPFP 2"/>
      <sheetName val="SE DB - SG"/>
      <sheetName val="2009 SG"/>
      <sheetName val="2010 SG"/>
      <sheetName val="2011 SG"/>
      <sheetName val="2008 SG"/>
      <sheetName val="2008"/>
      <sheetName val="2009"/>
      <sheetName val="2010"/>
      <sheetName val="2011"/>
      <sheetName val="Schémas d'emplois 2009-2011"/>
      <sheetName val="Pts C + HS"/>
      <sheetName val="Catégo VB"/>
      <sheetName val="Catégo DB - VB"/>
      <sheetName val="GIPA CB"/>
      <sheetName val="Mesures Woerth"/>
      <sheetName val="CT - 2008"/>
      <sheetName val="DGI-Revalorisation FP Arbitrage"/>
      <sheetName val="DGCP-Revalorisation FP Arbitrag"/>
      <sheetName val="DGDDI-Revalorisation FP Arbitra"/>
      <sheetName val="Ministere_T2_2"/>
      <sheetName val="Ecarts VB"/>
      <sheetName val="Synthèse MBCPFP"/>
      <sheetName val="Exéc outil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Ecarts CB-PMT"/>
      <sheetName val="SE ETP-ETPT MEIE"/>
    </sheetNames>
    <sheetDataSet>
      <sheetData sheetId="0" refreshError="1">
        <row r="3">
          <cell r="A3" t="str">
            <v>Ministères</v>
          </cell>
          <cell r="B3" t="str">
            <v>Montant de la prime en €</v>
          </cell>
        </row>
        <row r="4">
          <cell r="A4" t="str">
            <v>Affaires Etrangères</v>
          </cell>
          <cell r="B4">
            <v>5377.9506344104957</v>
          </cell>
        </row>
        <row r="5">
          <cell r="A5" t="str">
            <v>Culture</v>
          </cell>
          <cell r="B5">
            <v>58802.328990641581</v>
          </cell>
        </row>
        <row r="6">
          <cell r="A6" t="str">
            <v>Agriculture</v>
          </cell>
          <cell r="B6">
            <v>469032.69841498177</v>
          </cell>
        </row>
        <row r="7">
          <cell r="A7" t="str">
            <v>Education Nationale et Recherche</v>
          </cell>
          <cell r="B7">
            <v>7259967.8220528625</v>
          </cell>
        </row>
        <row r="8">
          <cell r="A8" t="str">
            <v>Economie, Finances et Industrie</v>
          </cell>
          <cell r="B8">
            <v>2615578.3539784094</v>
          </cell>
        </row>
        <row r="9">
          <cell r="A9" t="str">
            <v>Interieur et collectivités territoriales</v>
          </cell>
          <cell r="B9">
            <v>136802.13182106317</v>
          </cell>
        </row>
        <row r="10">
          <cell r="A10" t="str">
            <v>Justice</v>
          </cell>
          <cell r="B10">
            <v>165572.08345058025</v>
          </cell>
        </row>
        <row r="11">
          <cell r="A11" t="str">
            <v>Services du Premier Ministre</v>
          </cell>
          <cell r="B11">
            <v>23392.822726496113</v>
          </cell>
        </row>
        <row r="12">
          <cell r="A12" t="str">
            <v>Equipement</v>
          </cell>
          <cell r="B12">
            <v>33216.075540749007</v>
          </cell>
        </row>
        <row r="13">
          <cell r="A13" t="str">
            <v>Jeunesse et sports</v>
          </cell>
          <cell r="B13">
            <v>27152.957627389802</v>
          </cell>
        </row>
        <row r="14">
          <cell r="A14" t="str">
            <v>Santé et solidarités</v>
          </cell>
          <cell r="B14">
            <v>97474.417307688855</v>
          </cell>
        </row>
        <row r="15">
          <cell r="A15" t="str">
            <v>Emploi, Cohésion Sociale et Logement</v>
          </cell>
          <cell r="B15">
            <v>1504.4089030730465</v>
          </cell>
        </row>
        <row r="16">
          <cell r="A16" t="str">
            <v>Défense et anciens combattants</v>
          </cell>
          <cell r="B16">
            <v>422920.50108559837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4">
          <cell r="C14">
            <v>3795.2731843853317</v>
          </cell>
        </row>
        <row r="20">
          <cell r="C20">
            <v>1585.1103767558409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 xml:space="preserve"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 xml:space="preserve"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 xml:space="preserve"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 refreshError="1">
        <row r="11">
          <cell r="E11">
            <v>921.99825990696752</v>
          </cell>
        </row>
        <row r="14">
          <cell r="E14">
            <v>1139.4909336982853</v>
          </cell>
        </row>
        <row r="21">
          <cell r="E21">
            <v>297</v>
          </cell>
        </row>
        <row r="23">
          <cell r="E23">
            <v>458</v>
          </cell>
        </row>
        <row r="25">
          <cell r="E25">
            <v>9.7000000000000003E-2</v>
          </cell>
        </row>
        <row r="28">
          <cell r="E28">
            <v>3.0000000000000001E-3</v>
          </cell>
        </row>
        <row r="30">
          <cell r="E30">
            <v>0.51049999999999995</v>
          </cell>
        </row>
        <row r="31">
          <cell r="E31">
            <v>0.05</v>
          </cell>
        </row>
        <row r="39">
          <cell r="E39">
            <v>5.3999999999999999E-2</v>
          </cell>
        </row>
        <row r="57">
          <cell r="E57">
            <v>1209</v>
          </cell>
        </row>
        <row r="71">
          <cell r="E71">
            <v>0.17</v>
          </cell>
        </row>
        <row r="75">
          <cell r="E75">
            <v>493</v>
          </cell>
        </row>
        <row r="76">
          <cell r="E76">
            <v>2987</v>
          </cell>
        </row>
        <row r="77">
          <cell r="E77">
            <v>1875</v>
          </cell>
        </row>
        <row r="84">
          <cell r="E84">
            <v>1411</v>
          </cell>
        </row>
        <row r="125">
          <cell r="E125">
            <v>1444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FDChangRésid"/>
      <sheetName val="RECAP2006FD Ch RESID"/>
      <sheetName val="EngagFDStages"/>
      <sheetName val="RECAP2006FD STAGE"/>
      <sheetName val="CompaFDStages&amp;ChangRésid"/>
      <sheetName val="SUIVI DELEGATION ACCORD "/>
      <sheetName val="RECAPtenuecompte37-50art42"/>
      <sheetName val="TABLEdes DEP"/>
      <sheetName val="Fiche réserve"/>
      <sheetName val="FDDELEG"/>
      <sheetName val="FDORD"/>
      <sheetName val="édition"/>
      <sheetName val="miseàblanc"/>
      <sheetName val="miseablanc"/>
      <sheetName val="ED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1</v>
          </cell>
          <cell r="B1" t="str">
            <v>AIN</v>
          </cell>
          <cell r="C1" t="str">
            <v>70-001-0010</v>
          </cell>
        </row>
        <row r="2">
          <cell r="A2">
            <v>2</v>
          </cell>
          <cell r="B2" t="str">
            <v>AISNE</v>
          </cell>
          <cell r="C2" t="str">
            <v>70-002-0020</v>
          </cell>
        </row>
        <row r="3">
          <cell r="A3">
            <v>3</v>
          </cell>
          <cell r="B3" t="str">
            <v>ALLIER</v>
          </cell>
          <cell r="C3" t="str">
            <v>70-003-0030</v>
          </cell>
        </row>
        <row r="4">
          <cell r="A4">
            <v>4</v>
          </cell>
          <cell r="B4" t="str">
            <v>ALPES HTE PROVCE</v>
          </cell>
          <cell r="C4" t="str">
            <v>70-004-0040</v>
          </cell>
        </row>
        <row r="5">
          <cell r="A5">
            <v>5</v>
          </cell>
          <cell r="B5" t="str">
            <v>HAUTES ALPES</v>
          </cell>
          <cell r="C5" t="str">
            <v>70-005-0050</v>
          </cell>
        </row>
        <row r="6">
          <cell r="A6">
            <v>6</v>
          </cell>
          <cell r="B6" t="str">
            <v>ALPES MARITIMES.*</v>
          </cell>
          <cell r="C6" t="str">
            <v>70-006-0060</v>
          </cell>
        </row>
        <row r="7">
          <cell r="A7">
            <v>7</v>
          </cell>
          <cell r="B7" t="str">
            <v>ARDECHE</v>
          </cell>
          <cell r="C7" t="str">
            <v>70-007-0070</v>
          </cell>
        </row>
        <row r="8">
          <cell r="A8">
            <v>8</v>
          </cell>
          <cell r="B8" t="str">
            <v>ARDENNES</v>
          </cell>
          <cell r="C8" t="str">
            <v>70-008-0080</v>
          </cell>
        </row>
        <row r="9">
          <cell r="A9">
            <v>9</v>
          </cell>
          <cell r="B9" t="str">
            <v>ARIEGE</v>
          </cell>
          <cell r="C9" t="str">
            <v>70-009-0090</v>
          </cell>
        </row>
        <row r="10">
          <cell r="A10">
            <v>10</v>
          </cell>
          <cell r="B10" t="str">
            <v>AUBE</v>
          </cell>
          <cell r="C10" t="str">
            <v>70-010-0100</v>
          </cell>
        </row>
        <row r="11">
          <cell r="A11">
            <v>11</v>
          </cell>
          <cell r="B11" t="str">
            <v>AUDE</v>
          </cell>
          <cell r="C11" t="str">
            <v>70-011-0110</v>
          </cell>
        </row>
        <row r="12">
          <cell r="A12">
            <v>12</v>
          </cell>
          <cell r="B12" t="str">
            <v>AVEYRON</v>
          </cell>
          <cell r="C12" t="str">
            <v>70-012-0120</v>
          </cell>
        </row>
        <row r="13">
          <cell r="A13">
            <v>13</v>
          </cell>
          <cell r="B13" t="str">
            <v>BOUCHES DU RHONE*</v>
          </cell>
          <cell r="C13" t="str">
            <v>70-013-0130</v>
          </cell>
        </row>
        <row r="14">
          <cell r="A14">
            <v>14</v>
          </cell>
          <cell r="B14" t="str">
            <v>CALVADOS.*</v>
          </cell>
          <cell r="C14" t="str">
            <v>70-014-0140</v>
          </cell>
        </row>
        <row r="15">
          <cell r="A15">
            <v>15</v>
          </cell>
          <cell r="B15" t="str">
            <v>CANTAL</v>
          </cell>
          <cell r="C15" t="str">
            <v>70-015-0150</v>
          </cell>
        </row>
        <row r="16">
          <cell r="A16">
            <v>16</v>
          </cell>
          <cell r="B16" t="str">
            <v>CHARENTE</v>
          </cell>
          <cell r="C16" t="str">
            <v>70-016-0160</v>
          </cell>
        </row>
        <row r="17">
          <cell r="A17">
            <v>17</v>
          </cell>
          <cell r="B17" t="str">
            <v>CHARENTE MARITIME</v>
          </cell>
          <cell r="C17" t="str">
            <v>70-017-0170</v>
          </cell>
        </row>
        <row r="18">
          <cell r="A18">
            <v>18</v>
          </cell>
          <cell r="B18" t="str">
            <v>CHER</v>
          </cell>
          <cell r="C18" t="str">
            <v>70-018-0180</v>
          </cell>
        </row>
        <row r="19">
          <cell r="A19">
            <v>19</v>
          </cell>
          <cell r="B19" t="str">
            <v>CORREZE</v>
          </cell>
          <cell r="C19" t="str">
            <v>70-019-0190</v>
          </cell>
        </row>
        <row r="20">
          <cell r="A20">
            <v>20</v>
          </cell>
          <cell r="B20" t="str">
            <v>CORSE DU SUD.*</v>
          </cell>
          <cell r="C20" t="str">
            <v>70-02A-02A0</v>
          </cell>
        </row>
        <row r="21">
          <cell r="A21">
            <v>21</v>
          </cell>
          <cell r="B21" t="str">
            <v>COTE D'OR.*</v>
          </cell>
          <cell r="C21" t="str">
            <v>70-021-0210</v>
          </cell>
        </row>
        <row r="22">
          <cell r="A22">
            <v>22</v>
          </cell>
          <cell r="B22" t="str">
            <v>COTES D'ARMOR</v>
          </cell>
          <cell r="C22" t="str">
            <v>70-022-0220</v>
          </cell>
        </row>
        <row r="23">
          <cell r="A23">
            <v>23</v>
          </cell>
          <cell r="B23" t="str">
            <v>CREUSE</v>
          </cell>
          <cell r="C23" t="str">
            <v>70-023-0230</v>
          </cell>
        </row>
        <row r="24">
          <cell r="A24">
            <v>24</v>
          </cell>
          <cell r="B24" t="str">
            <v>DORDOGNE</v>
          </cell>
          <cell r="C24" t="str">
            <v>70-024-0240</v>
          </cell>
        </row>
        <row r="25">
          <cell r="A25">
            <v>25</v>
          </cell>
          <cell r="B25" t="str">
            <v>DOUBS.*</v>
          </cell>
          <cell r="C25" t="str">
            <v>70-025-0250</v>
          </cell>
        </row>
        <row r="26">
          <cell r="A26">
            <v>26</v>
          </cell>
          <cell r="B26" t="str">
            <v>DROME</v>
          </cell>
          <cell r="C26" t="str">
            <v>70-026-0260</v>
          </cell>
        </row>
        <row r="27">
          <cell r="A27">
            <v>27</v>
          </cell>
          <cell r="B27" t="str">
            <v>EURE</v>
          </cell>
          <cell r="C27" t="str">
            <v>70-027-0270</v>
          </cell>
        </row>
        <row r="28">
          <cell r="A28">
            <v>28</v>
          </cell>
          <cell r="B28" t="str">
            <v>EURE et LOIR</v>
          </cell>
          <cell r="C28" t="str">
            <v>70-028-0280</v>
          </cell>
        </row>
        <row r="29">
          <cell r="A29">
            <v>29</v>
          </cell>
          <cell r="B29" t="str">
            <v>FINISTERE</v>
          </cell>
          <cell r="C29" t="str">
            <v>70-029-0290</v>
          </cell>
        </row>
        <row r="30">
          <cell r="A30">
            <v>30</v>
          </cell>
          <cell r="B30" t="str">
            <v>GARD</v>
          </cell>
          <cell r="C30" t="str">
            <v>70-030-0300</v>
          </cell>
        </row>
        <row r="31">
          <cell r="A31">
            <v>31</v>
          </cell>
          <cell r="B31" t="str">
            <v>HAUTE GARONNE.*</v>
          </cell>
          <cell r="C31" t="str">
            <v>70-031-0310</v>
          </cell>
        </row>
        <row r="32">
          <cell r="A32">
            <v>32</v>
          </cell>
          <cell r="B32" t="str">
            <v>GERS</v>
          </cell>
          <cell r="C32" t="str">
            <v>70-032-0320</v>
          </cell>
        </row>
        <row r="33">
          <cell r="A33">
            <v>33</v>
          </cell>
          <cell r="B33" t="str">
            <v>GIRONDE.*</v>
          </cell>
          <cell r="C33" t="str">
            <v>70-033-0330</v>
          </cell>
        </row>
        <row r="34">
          <cell r="A34">
            <v>34</v>
          </cell>
          <cell r="B34" t="str">
            <v>HERAULT.*</v>
          </cell>
          <cell r="C34" t="str">
            <v>70-034-0340</v>
          </cell>
        </row>
        <row r="35">
          <cell r="A35">
            <v>35</v>
          </cell>
          <cell r="B35" t="str">
            <v>ILLE et VILAINE.*</v>
          </cell>
          <cell r="C35" t="str">
            <v>70-035-0350</v>
          </cell>
        </row>
        <row r="36">
          <cell r="A36">
            <v>36</v>
          </cell>
          <cell r="B36" t="str">
            <v>INDRE</v>
          </cell>
          <cell r="C36" t="str">
            <v>70-036-0360</v>
          </cell>
        </row>
        <row r="37">
          <cell r="A37">
            <v>37</v>
          </cell>
          <cell r="B37" t="str">
            <v>INDRE et LOIRE.*</v>
          </cell>
          <cell r="C37" t="str">
            <v>70-037-0370</v>
          </cell>
        </row>
        <row r="38">
          <cell r="A38">
            <v>38</v>
          </cell>
          <cell r="B38" t="str">
            <v>ISERE.*</v>
          </cell>
          <cell r="C38" t="str">
            <v>70-038-0380</v>
          </cell>
        </row>
        <row r="39">
          <cell r="A39">
            <v>39</v>
          </cell>
          <cell r="B39" t="str">
            <v>JURA</v>
          </cell>
          <cell r="C39" t="str">
            <v>70-039-0390</v>
          </cell>
        </row>
        <row r="40">
          <cell r="A40">
            <v>40</v>
          </cell>
          <cell r="B40" t="str">
            <v>LANDES</v>
          </cell>
          <cell r="C40" t="str">
            <v>70-040-0400</v>
          </cell>
        </row>
        <row r="41">
          <cell r="A41">
            <v>41</v>
          </cell>
          <cell r="B41" t="str">
            <v>LOIR et CHER.</v>
          </cell>
          <cell r="C41" t="str">
            <v>70-041-0410</v>
          </cell>
        </row>
        <row r="42">
          <cell r="A42">
            <v>42</v>
          </cell>
          <cell r="B42" t="str">
            <v>LOIRE</v>
          </cell>
          <cell r="C42" t="str">
            <v>70-042-0420</v>
          </cell>
        </row>
        <row r="43">
          <cell r="A43">
            <v>43</v>
          </cell>
          <cell r="B43" t="str">
            <v>HAUTE LOIRE</v>
          </cell>
          <cell r="C43" t="str">
            <v>70-043-0430</v>
          </cell>
        </row>
        <row r="44">
          <cell r="A44">
            <v>44</v>
          </cell>
          <cell r="B44" t="str">
            <v>LOIRE ATLANTIQUE.*</v>
          </cell>
          <cell r="C44" t="str">
            <v>70-044-0440</v>
          </cell>
        </row>
        <row r="45">
          <cell r="A45">
            <v>45</v>
          </cell>
          <cell r="B45" t="str">
            <v>LOIRET.</v>
          </cell>
          <cell r="C45" t="str">
            <v>70-045-0450</v>
          </cell>
        </row>
        <row r="46">
          <cell r="A46">
            <v>46</v>
          </cell>
          <cell r="B46" t="str">
            <v>LOT</v>
          </cell>
          <cell r="C46" t="str">
            <v>70-046-0460</v>
          </cell>
        </row>
        <row r="47">
          <cell r="A47">
            <v>47</v>
          </cell>
          <cell r="B47" t="str">
            <v>LOT et GARONNE</v>
          </cell>
          <cell r="C47" t="str">
            <v>70-047-0470</v>
          </cell>
        </row>
        <row r="48">
          <cell r="A48">
            <v>48</v>
          </cell>
          <cell r="B48" t="str">
            <v>LOZERE</v>
          </cell>
          <cell r="C48" t="str">
            <v>70-048-0480</v>
          </cell>
        </row>
        <row r="49">
          <cell r="A49">
            <v>49</v>
          </cell>
          <cell r="B49" t="str">
            <v>MAINE et LOIRE</v>
          </cell>
          <cell r="C49" t="str">
            <v>70-049-0490</v>
          </cell>
        </row>
        <row r="50">
          <cell r="A50">
            <v>50</v>
          </cell>
          <cell r="B50" t="str">
            <v>MANCHE</v>
          </cell>
          <cell r="C50" t="str">
            <v>70-050-0500</v>
          </cell>
        </row>
        <row r="51">
          <cell r="A51">
            <v>51</v>
          </cell>
          <cell r="B51" t="str">
            <v>MARNE.*</v>
          </cell>
          <cell r="C51" t="str">
            <v>70-051-0510</v>
          </cell>
        </row>
        <row r="52">
          <cell r="A52">
            <v>52</v>
          </cell>
          <cell r="B52" t="str">
            <v>HAUTE MARNE</v>
          </cell>
          <cell r="C52" t="str">
            <v>70-052-0520</v>
          </cell>
        </row>
        <row r="53">
          <cell r="A53">
            <v>53</v>
          </cell>
          <cell r="B53" t="str">
            <v>MAYENNE</v>
          </cell>
          <cell r="C53" t="str">
            <v>70-053-0530</v>
          </cell>
        </row>
        <row r="54">
          <cell r="A54">
            <v>54</v>
          </cell>
          <cell r="B54" t="str">
            <v>MEURTHE MOSELLE</v>
          </cell>
          <cell r="C54" t="str">
            <v>70-054-0540</v>
          </cell>
        </row>
        <row r="55">
          <cell r="A55">
            <v>55</v>
          </cell>
          <cell r="B55" t="str">
            <v>MEUSE</v>
          </cell>
          <cell r="C55" t="str">
            <v>70-055-0550</v>
          </cell>
        </row>
        <row r="56">
          <cell r="A56">
            <v>56</v>
          </cell>
          <cell r="B56" t="str">
            <v>MORBIHAN</v>
          </cell>
          <cell r="C56" t="str">
            <v>70-056-0560</v>
          </cell>
        </row>
        <row r="57">
          <cell r="A57">
            <v>57</v>
          </cell>
          <cell r="B57" t="str">
            <v>MOSELLE.*</v>
          </cell>
          <cell r="C57" t="str">
            <v>70-057-0570</v>
          </cell>
        </row>
        <row r="58">
          <cell r="A58">
            <v>58</v>
          </cell>
          <cell r="B58" t="str">
            <v>NIEVRE</v>
          </cell>
          <cell r="C58" t="str">
            <v>70-058-0580</v>
          </cell>
        </row>
        <row r="59">
          <cell r="A59">
            <v>59</v>
          </cell>
          <cell r="B59" t="str">
            <v>NORD.*</v>
          </cell>
          <cell r="C59" t="str">
            <v>70-059-0590</v>
          </cell>
        </row>
        <row r="60">
          <cell r="A60">
            <v>60</v>
          </cell>
          <cell r="B60" t="str">
            <v>OISE</v>
          </cell>
          <cell r="C60" t="str">
            <v>70-060-0600</v>
          </cell>
        </row>
        <row r="61">
          <cell r="A61">
            <v>61</v>
          </cell>
          <cell r="B61" t="str">
            <v>ORNE</v>
          </cell>
          <cell r="C61" t="str">
            <v>70-061-0610</v>
          </cell>
        </row>
        <row r="62">
          <cell r="A62">
            <v>62</v>
          </cell>
          <cell r="B62" t="str">
            <v>PAS DE CALAIS</v>
          </cell>
          <cell r="C62" t="str">
            <v>70-062-0620</v>
          </cell>
        </row>
        <row r="63">
          <cell r="A63">
            <v>63</v>
          </cell>
          <cell r="B63" t="str">
            <v>PUY DE DOME.*</v>
          </cell>
          <cell r="C63" t="str">
            <v>70-063-0630</v>
          </cell>
        </row>
        <row r="64">
          <cell r="A64">
            <v>64</v>
          </cell>
          <cell r="B64" t="str">
            <v>PYREN.ATLANTIQUES</v>
          </cell>
          <cell r="C64" t="str">
            <v>70-064-0640</v>
          </cell>
        </row>
        <row r="65">
          <cell r="A65">
            <v>65</v>
          </cell>
          <cell r="B65" t="str">
            <v>HAUTES PYRENEES</v>
          </cell>
          <cell r="C65" t="str">
            <v>70-065-0650</v>
          </cell>
        </row>
        <row r="66">
          <cell r="A66">
            <v>66</v>
          </cell>
          <cell r="B66" t="str">
            <v>PYRENEES ORIENT</v>
          </cell>
          <cell r="C66" t="str">
            <v>70-066-0660</v>
          </cell>
        </row>
        <row r="67">
          <cell r="A67">
            <v>67</v>
          </cell>
          <cell r="B67" t="str">
            <v>BAS RHIN.*</v>
          </cell>
          <cell r="C67" t="str">
            <v>70-067-0670</v>
          </cell>
        </row>
        <row r="68">
          <cell r="A68">
            <v>68</v>
          </cell>
          <cell r="B68" t="str">
            <v>HAUT RHIN</v>
          </cell>
          <cell r="C68" t="str">
            <v>70-068-0680</v>
          </cell>
        </row>
        <row r="69">
          <cell r="A69">
            <v>69</v>
          </cell>
          <cell r="B69" t="str">
            <v>RHONE.*</v>
          </cell>
          <cell r="C69" t="str">
            <v>70-069-0690</v>
          </cell>
        </row>
        <row r="70">
          <cell r="A70">
            <v>70</v>
          </cell>
          <cell r="B70" t="str">
            <v>HAUTE SAONE</v>
          </cell>
          <cell r="C70" t="str">
            <v>70-070-0700</v>
          </cell>
        </row>
        <row r="71">
          <cell r="A71">
            <v>71</v>
          </cell>
          <cell r="B71" t="str">
            <v>SAONE et LOIRE</v>
          </cell>
          <cell r="C71" t="str">
            <v>70-071-0710</v>
          </cell>
        </row>
        <row r="72">
          <cell r="A72">
            <v>72</v>
          </cell>
          <cell r="B72" t="str">
            <v>SARTHE</v>
          </cell>
          <cell r="C72" t="str">
            <v>70-072-0720</v>
          </cell>
        </row>
        <row r="73">
          <cell r="A73">
            <v>73</v>
          </cell>
          <cell r="B73" t="str">
            <v>SAVOIE</v>
          </cell>
          <cell r="C73" t="str">
            <v>70-073-0730</v>
          </cell>
        </row>
        <row r="74">
          <cell r="A74">
            <v>74</v>
          </cell>
          <cell r="B74" t="str">
            <v>HAUTE SAVOIE</v>
          </cell>
          <cell r="C74" t="str">
            <v>70-074-0740</v>
          </cell>
        </row>
        <row r="75">
          <cell r="A75">
            <v>76</v>
          </cell>
          <cell r="B75" t="str">
            <v>SEINE MARITIME.*</v>
          </cell>
          <cell r="C75" t="str">
            <v>70-076-0760</v>
          </cell>
        </row>
        <row r="76">
          <cell r="A76">
            <v>77</v>
          </cell>
          <cell r="B76" t="str">
            <v>SEINE et MARNE</v>
          </cell>
          <cell r="C76" t="str">
            <v>70-077-0770</v>
          </cell>
        </row>
        <row r="77">
          <cell r="A77">
            <v>78</v>
          </cell>
          <cell r="B77" t="str">
            <v>YVELINES.*</v>
          </cell>
          <cell r="C77" t="str">
            <v>70-078-0780</v>
          </cell>
        </row>
        <row r="78">
          <cell r="A78">
            <v>79</v>
          </cell>
          <cell r="B78" t="str">
            <v>DEUX SEVRES</v>
          </cell>
          <cell r="C78" t="str">
            <v>70-079-0790</v>
          </cell>
        </row>
        <row r="79">
          <cell r="A79">
            <v>80</v>
          </cell>
          <cell r="B79" t="str">
            <v>SOMME.*</v>
          </cell>
          <cell r="C79" t="str">
            <v>70-080-0800</v>
          </cell>
        </row>
        <row r="80">
          <cell r="A80">
            <v>81</v>
          </cell>
          <cell r="B80" t="str">
            <v>TARN</v>
          </cell>
          <cell r="C80" t="str">
            <v>70-081-0810</v>
          </cell>
        </row>
        <row r="81">
          <cell r="A81">
            <v>82</v>
          </cell>
          <cell r="B81" t="str">
            <v>TARN et GARONNE</v>
          </cell>
          <cell r="C81" t="str">
            <v>70-082-0820</v>
          </cell>
        </row>
        <row r="82">
          <cell r="A82">
            <v>83</v>
          </cell>
          <cell r="B82" t="str">
            <v>VAR</v>
          </cell>
          <cell r="C82" t="str">
            <v>70-083-0830</v>
          </cell>
        </row>
        <row r="83">
          <cell r="A83">
            <v>84</v>
          </cell>
          <cell r="B83" t="str">
            <v>VAUCLUSE</v>
          </cell>
          <cell r="C83" t="str">
            <v>70-084-0840</v>
          </cell>
        </row>
        <row r="84">
          <cell r="A84">
            <v>85</v>
          </cell>
          <cell r="B84" t="str">
            <v>VENDEE</v>
          </cell>
          <cell r="C84" t="str">
            <v>70-085-0850</v>
          </cell>
        </row>
        <row r="85">
          <cell r="A85">
            <v>86</v>
          </cell>
          <cell r="B85" t="str">
            <v>VIENNE</v>
          </cell>
          <cell r="C85" t="str">
            <v>70-086-0860</v>
          </cell>
        </row>
        <row r="86">
          <cell r="A86">
            <v>87</v>
          </cell>
          <cell r="B86" t="str">
            <v>HAUTE VIENNE.*</v>
          </cell>
          <cell r="C86" t="str">
            <v>70-087-0870</v>
          </cell>
        </row>
        <row r="87">
          <cell r="A87">
            <v>88</v>
          </cell>
          <cell r="B87" t="str">
            <v>VOSGES</v>
          </cell>
          <cell r="C87" t="str">
            <v>70-088-0880</v>
          </cell>
        </row>
        <row r="88">
          <cell r="A88">
            <v>89</v>
          </cell>
          <cell r="B88" t="str">
            <v>YONNE</v>
          </cell>
          <cell r="C88" t="str">
            <v>70-089-0890</v>
          </cell>
        </row>
        <row r="89">
          <cell r="A89">
            <v>90</v>
          </cell>
          <cell r="B89" t="str">
            <v>BELFORT</v>
          </cell>
          <cell r="C89" t="str">
            <v>70-090-0900</v>
          </cell>
        </row>
        <row r="90">
          <cell r="A90">
            <v>91</v>
          </cell>
          <cell r="B90" t="str">
            <v>ESSONNE</v>
          </cell>
          <cell r="C90" t="str">
            <v>70-091-0910</v>
          </cell>
        </row>
        <row r="91">
          <cell r="A91">
            <v>92</v>
          </cell>
          <cell r="B91" t="str">
            <v>HAUTS DE SEINE.*</v>
          </cell>
          <cell r="C91" t="str">
            <v>70-092-0920</v>
          </cell>
        </row>
        <row r="92">
          <cell r="A92">
            <v>93</v>
          </cell>
          <cell r="B92" t="str">
            <v>SEINE ST DENIS.*</v>
          </cell>
          <cell r="C92" t="str">
            <v>70-093-0930</v>
          </cell>
        </row>
        <row r="93">
          <cell r="A93">
            <v>94</v>
          </cell>
          <cell r="B93" t="str">
            <v>VAL DE MARNE.*</v>
          </cell>
          <cell r="C93" t="str">
            <v>70-094-0940</v>
          </cell>
        </row>
        <row r="94">
          <cell r="A94">
            <v>95</v>
          </cell>
          <cell r="B94" t="str">
            <v>VAL D'OISE</v>
          </cell>
          <cell r="C94" t="str">
            <v>70-095-0950</v>
          </cell>
        </row>
        <row r="95">
          <cell r="A95">
            <v>96</v>
          </cell>
          <cell r="B95" t="str">
            <v>HAUTE CORSE</v>
          </cell>
          <cell r="C95" t="str">
            <v>70-02B-02B0</v>
          </cell>
        </row>
        <row r="96">
          <cell r="A96">
            <v>98</v>
          </cell>
          <cell r="B96" t="str">
            <v>T.G.C.S.T</v>
          </cell>
          <cell r="C96" t="str">
            <v>70-098-9800</v>
          </cell>
        </row>
        <row r="97">
          <cell r="A97">
            <v>101</v>
          </cell>
          <cell r="B97" t="str">
            <v>GUADELOUPE</v>
          </cell>
          <cell r="C97" t="str">
            <v>70-101-1010</v>
          </cell>
        </row>
        <row r="98">
          <cell r="A98">
            <v>102</v>
          </cell>
          <cell r="B98" t="str">
            <v>GUYANE</v>
          </cell>
          <cell r="C98" t="str">
            <v>70-102-1020</v>
          </cell>
        </row>
        <row r="99">
          <cell r="A99">
            <v>103</v>
          </cell>
          <cell r="B99" t="str">
            <v>MARTINIQUE.*</v>
          </cell>
          <cell r="C99" t="str">
            <v>70-103-1030</v>
          </cell>
        </row>
        <row r="100">
          <cell r="A100">
            <v>104</v>
          </cell>
          <cell r="B100" t="str">
            <v>REUNION.*</v>
          </cell>
          <cell r="C100" t="str">
            <v>70-104-1040</v>
          </cell>
        </row>
        <row r="101">
          <cell r="A101">
            <v>105</v>
          </cell>
          <cell r="B101" t="str">
            <v>ST PIERRE MIQ</v>
          </cell>
          <cell r="C101" t="str">
            <v>050-105-1050</v>
          </cell>
        </row>
        <row r="102">
          <cell r="A102">
            <v>143</v>
          </cell>
          <cell r="B102" t="str">
            <v>MAYOTTE</v>
          </cell>
          <cell r="C102" t="str">
            <v>050-143-1430</v>
          </cell>
        </row>
        <row r="103">
          <cell r="A103">
            <v>161</v>
          </cell>
          <cell r="B103" t="str">
            <v>Polynésie Française</v>
          </cell>
          <cell r="C103" t="str">
            <v>050-161-</v>
          </cell>
        </row>
        <row r="104">
          <cell r="A104">
            <v>162</v>
          </cell>
          <cell r="B104" t="str">
            <v>Nouvelle Calédonie</v>
          </cell>
          <cell r="C104" t="str">
            <v>050-162-</v>
          </cell>
        </row>
        <row r="105">
          <cell r="A105">
            <v>163</v>
          </cell>
          <cell r="B105" t="str">
            <v>Wallis et Futuna</v>
          </cell>
          <cell r="C105" t="str">
            <v>050-163-</v>
          </cell>
        </row>
        <row r="106">
          <cell r="A106">
            <v>750</v>
          </cell>
          <cell r="B106" t="str">
            <v>R.G.F.PARIS</v>
          </cell>
          <cell r="C106" t="str">
            <v>70-750-0752</v>
          </cell>
        </row>
        <row r="107">
          <cell r="A107">
            <v>752</v>
          </cell>
          <cell r="B107" t="str">
            <v>P.G.TRESOR.*</v>
          </cell>
          <cell r="C107" t="str">
            <v>70-752-0752</v>
          </cell>
        </row>
        <row r="108">
          <cell r="A108">
            <v>753</v>
          </cell>
          <cell r="B108" t="str">
            <v>T.G.A.P</v>
          </cell>
          <cell r="C108" t="str">
            <v>70-753-0752</v>
          </cell>
        </row>
        <row r="109">
          <cell r="A109">
            <v>758</v>
          </cell>
          <cell r="B109" t="str">
            <v>T.G.COOP</v>
          </cell>
          <cell r="C109" t="str">
            <v>70-758-0752</v>
          </cell>
        </row>
        <row r="110">
          <cell r="A110">
            <v>773</v>
          </cell>
          <cell r="B110" t="str">
            <v>E.N.T.</v>
          </cell>
          <cell r="C110" t="str">
            <v>14-077-0770</v>
          </cell>
        </row>
        <row r="111">
          <cell r="A111">
            <v>930</v>
          </cell>
          <cell r="B111" t="str">
            <v>T.G.ETRANGER</v>
          </cell>
          <cell r="C111" t="str">
            <v>70-930-9300</v>
          </cell>
        </row>
        <row r="112">
          <cell r="A112">
            <v>900</v>
          </cell>
          <cell r="B112" t="str">
            <v>ACCT</v>
          </cell>
          <cell r="C112" t="str">
            <v>802075-0752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  <sheetName val="donnees"/>
    </sheetNames>
    <sheetDataSet>
      <sheetData sheetId="0">
        <row r="34">
          <cell r="C34" t="str">
            <v>A administratifs</v>
          </cell>
        </row>
      </sheetData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/>
      <sheetData sheetId="1"/>
      <sheetData sheetId="2"/>
      <sheetData sheetId="3"/>
      <sheetData sheetId="4" refreshError="1"/>
      <sheetData sheetId="5" refreshError="1">
        <row r="19">
          <cell r="C19">
            <v>-46613176.636128604</v>
          </cell>
          <cell r="D19">
            <v>-4059906.4195337286</v>
          </cell>
          <cell r="H19">
            <v>-18937501.692025591</v>
          </cell>
          <cell r="J19">
            <v>-1074254452.7608113</v>
          </cell>
        </row>
      </sheetData>
      <sheetData sheetId="6" refreshError="1">
        <row r="31">
          <cell r="C31">
            <v>-762857018.44112754</v>
          </cell>
          <cell r="D31">
            <v>-157318557.63707602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clé du prov"/>
      <sheetName val="BEH 01 (2)"/>
      <sheetName val="BEH 01"/>
      <sheetName val="ORT"/>
      <sheetName val="Budgets annexes"/>
      <sheetName val="Controles"/>
      <sheetName val="INDIA LFI EXEC HORS FDC "/>
      <sheetName val="BG été"/>
      <sheetName val="FDC été"/>
      <sheetName val="DB FDC EXEC"/>
      <sheetName val="calcul norme 06"/>
      <sheetName val="CST"/>
      <sheetName val="CST PENSIONS"/>
      <sheetName val=" CST RECETTES"/>
      <sheetName val=" CST DEPENSES"/>
      <sheetName val="SOURCE INDIA CST"/>
      <sheetName val="SOURCE INDIA BEH01"/>
      <sheetName val="Feuil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L"/>
      <sheetName val="POL"/>
      <sheetName val="POLACCT"/>
      <sheetName val="IGA"/>
      <sheetName val="IGACCT"/>
      <sheetName val="EXPDATAP"/>
      <sheetName val="PREF"/>
      <sheetName val="PREF ACCT"/>
      <sheetName val="DIR-ADM "/>
      <sheetName val="DIR-ADMACCT"/>
      <sheetName val="95CESSP"/>
      <sheetName val="95CESSP (2)"/>
      <sheetName val="95PLCHAC"/>
      <sheetName val="95PLCHAC (2)"/>
      <sheetName val="95PSORT"/>
      <sheetName val="CULTES "/>
      <sheetName val="CULTESACCT"/>
      <sheetName val="BPAC"/>
      <sheetName val="BPACCT "/>
      <sheetName val="EXPBPAC"/>
      <sheetName val="ACBSAL"/>
      <sheetName val="Feuil1"/>
      <sheetName val="VALPT1999"/>
      <sheetName val="VALPT 2000"/>
      <sheetName val="ADJSEC"/>
      <sheetName val="BEH 01"/>
      <sheetName val="P3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_ Données de base PMT"/>
      <sheetName val="II _ Salaires PMT"/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- Données de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7" refreshError="1">
        <row r="5">
          <cell r="D5">
            <v>48478.113085614219</v>
          </cell>
          <cell r="E5">
            <v>55201.037427855226</v>
          </cell>
          <cell r="H5">
            <v>0.62</v>
          </cell>
          <cell r="I5">
            <v>0.79</v>
          </cell>
        </row>
        <row r="6">
          <cell r="D6">
            <v>31445.804945505108</v>
          </cell>
          <cell r="E6">
            <v>42909.64714767343</v>
          </cell>
          <cell r="H6">
            <v>0.35</v>
          </cell>
          <cell r="I6">
            <v>0.46</v>
          </cell>
        </row>
        <row r="7">
          <cell r="D7">
            <v>23306.066904558382</v>
          </cell>
          <cell r="E7">
            <v>31800.44233851205</v>
          </cell>
          <cell r="H7">
            <v>0.31</v>
          </cell>
          <cell r="I7">
            <v>0.32</v>
          </cell>
        </row>
        <row r="8">
          <cell r="D8">
            <v>19444.939677622828</v>
          </cell>
          <cell r="E8">
            <v>23027.110152514921</v>
          </cell>
          <cell r="H8">
            <v>0.3</v>
          </cell>
          <cell r="I8">
            <v>0.27</v>
          </cell>
        </row>
        <row r="9">
          <cell r="D9">
            <v>0</v>
          </cell>
          <cell r="E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H10">
            <v>0</v>
          </cell>
          <cell r="I1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TV à retirer de TH PEC 2006 2"/>
      <sheetName val="TV à ajouter au CCF redevance 2"/>
    </sheetNames>
    <sheetDataSet>
      <sheetData sheetId="0"/>
      <sheetData sheetId="1"/>
      <sheetData sheetId="2"/>
      <sheetData sheetId="3" refreshError="1">
        <row r="8">
          <cell r="B8">
            <v>537431455.75</v>
          </cell>
        </row>
        <row r="9">
          <cell r="B9">
            <v>153809634</v>
          </cell>
        </row>
        <row r="10">
          <cell r="B10">
            <v>19509036.699999999</v>
          </cell>
        </row>
        <row r="25">
          <cell r="D25">
            <v>0</v>
          </cell>
        </row>
        <row r="27">
          <cell r="D27">
            <v>0</v>
          </cell>
        </row>
        <row r="31">
          <cell r="D31">
            <v>0</v>
          </cell>
        </row>
      </sheetData>
      <sheetData sheetId="4" refreshError="1">
        <row r="9">
          <cell r="F9">
            <v>26550.401275436077</v>
          </cell>
          <cell r="G9">
            <v>18565972.192869306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Mesures de périmètre"/>
      <sheetName val="VII - Tableau calculé"/>
      <sheetName val="VII bis - Tableau calculé CAS"/>
      <sheetName val="VIII - Facteurs d'évolution MS"/>
      <sheetName val="IX  - Fact évol assiettes CAS"/>
      <sheetName val="VII - Récapitulatif ancien"/>
    </sheetNames>
    <sheetDataSet>
      <sheetData sheetId="0">
        <row r="58">
          <cell r="C58">
            <v>1</v>
          </cell>
        </row>
        <row r="65">
          <cell r="C65">
            <v>8</v>
          </cell>
        </row>
        <row r="66">
          <cell r="C66">
            <v>9</v>
          </cell>
        </row>
        <row r="67">
          <cell r="C67">
            <v>10</v>
          </cell>
        </row>
        <row r="68">
          <cell r="C68">
            <v>11</v>
          </cell>
        </row>
        <row r="69">
          <cell r="C69">
            <v>12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n°1 - Effort LF-PLF"/>
      <sheetName val="Tab n°2 Effort ouverts-PLF"/>
      <sheetName val="Tab n°3 RECAP"/>
      <sheetName val="Tab n°4 prél.recettes"/>
      <sheetName val="Tab n°5  (div Subv)"/>
      <sheetName val="Tab n°6 (DGE DDR)"/>
      <sheetName val="Tab n°7 fctmt (transf)"/>
      <sheetName val="Tab n°8 équpt (transf.)"/>
      <sheetName val="Tab n°9 comp.&amp;dégrèv."/>
      <sheetName val="Tab n°10 CST"/>
      <sheetName val="Tab n°11 fisca.transf."/>
      <sheetName val="Tab n°12 Cor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"/>
      <sheetName val="IS théorique"/>
      <sheetName val="IS "/>
      <sheetName val="TVA"/>
      <sheetName val="TIPP"/>
      <sheetName val="cas type coll loc"/>
      <sheetName val="IdL"/>
      <sheetName val="Hypo"/>
      <sheetName val="MN"/>
      <sheetName val=" 2002 écarts révisions"/>
      <sheetName val="2001 écarts révisions"/>
      <sheetName val="Recettes à législ 2000"/>
      <sheetName val="Recettes législ N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">
          <cell r="H30">
            <v>4.1000000000000002E-2</v>
          </cell>
        </row>
        <row r="39">
          <cell r="T39">
            <v>0.04</v>
          </cell>
        </row>
      </sheetData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titre 2 en ae"/>
      <sheetName val="titre 2 en cp"/>
      <sheetName val="Noms_R78AE"/>
      <sheetName val="Noms_R78CP"/>
      <sheetName val="TRI_R78CP"/>
      <sheetName val="TRI_R78AE"/>
      <sheetName val="R78"/>
      <sheetName val="Recettes à législ 2000"/>
    </sheetNames>
    <sheetDataSet>
      <sheetData sheetId="0"/>
      <sheetData sheetId="1"/>
      <sheetData sheetId="2"/>
      <sheetData sheetId="3" refreshError="1">
        <row r="2">
          <cell r="D2">
            <v>1272281707</v>
          </cell>
          <cell r="E2">
            <v>1854000</v>
          </cell>
          <cell r="F2">
            <v>1263423445</v>
          </cell>
          <cell r="G2">
            <v>0</v>
          </cell>
          <cell r="H2">
            <v>7004262</v>
          </cell>
          <cell r="I2">
            <v>0</v>
          </cell>
          <cell r="J2">
            <v>17360.169999999998</v>
          </cell>
          <cell r="K2">
            <v>1316467.73</v>
          </cell>
          <cell r="L2">
            <v>0</v>
          </cell>
          <cell r="M2">
            <v>7524434.0999999996</v>
          </cell>
        </row>
        <row r="3">
          <cell r="D3">
            <v>8931060</v>
          </cell>
          <cell r="E3">
            <v>8848060</v>
          </cell>
          <cell r="F3">
            <v>0</v>
          </cell>
          <cell r="G3">
            <v>0</v>
          </cell>
          <cell r="H3">
            <v>83000</v>
          </cell>
          <cell r="I3">
            <v>0</v>
          </cell>
          <cell r="J3">
            <v>45596.17</v>
          </cell>
          <cell r="K3">
            <v>3922346.8</v>
          </cell>
          <cell r="L3">
            <v>0</v>
          </cell>
          <cell r="M3">
            <v>4963117.03</v>
          </cell>
        </row>
        <row r="4">
          <cell r="D4">
            <v>8133485</v>
          </cell>
          <cell r="E4">
            <v>6667456</v>
          </cell>
          <cell r="F4">
            <v>0</v>
          </cell>
          <cell r="G4">
            <v>0</v>
          </cell>
          <cell r="H4">
            <v>1466029</v>
          </cell>
          <cell r="I4">
            <v>0</v>
          </cell>
          <cell r="J4">
            <v>36997.519999999997</v>
          </cell>
          <cell r="K4">
            <v>4324536.99</v>
          </cell>
          <cell r="L4">
            <v>0</v>
          </cell>
          <cell r="M4">
            <v>3771950.49</v>
          </cell>
        </row>
        <row r="5">
          <cell r="D5">
            <v>31912975</v>
          </cell>
          <cell r="E5">
            <v>9945412.2300000004</v>
          </cell>
          <cell r="F5">
            <v>0</v>
          </cell>
          <cell r="G5">
            <v>4686781.0199999996</v>
          </cell>
          <cell r="H5">
            <v>17280781.75</v>
          </cell>
          <cell r="I5">
            <v>0</v>
          </cell>
          <cell r="J5">
            <v>23058.59</v>
          </cell>
          <cell r="K5">
            <v>6475100.3600000003</v>
          </cell>
          <cell r="L5">
            <v>0</v>
          </cell>
          <cell r="M5">
            <v>20728035.030000001</v>
          </cell>
        </row>
        <row r="6">
          <cell r="D6">
            <v>128657610</v>
          </cell>
          <cell r="E6">
            <v>19089419.719999999</v>
          </cell>
          <cell r="F6">
            <v>0</v>
          </cell>
          <cell r="G6">
            <v>59917076.350000001</v>
          </cell>
          <cell r="H6">
            <v>49651113.93</v>
          </cell>
          <cell r="I6">
            <v>0</v>
          </cell>
          <cell r="J6">
            <v>0</v>
          </cell>
          <cell r="K6">
            <v>13211806.380000001</v>
          </cell>
          <cell r="L6">
            <v>182137.08</v>
          </cell>
          <cell r="M6">
            <v>55346590.190000005</v>
          </cell>
        </row>
        <row r="7">
          <cell r="D7">
            <v>6859710068</v>
          </cell>
          <cell r="E7">
            <v>280535392.68000001</v>
          </cell>
          <cell r="F7">
            <v>8384725</v>
          </cell>
          <cell r="G7">
            <v>5654441718.8000002</v>
          </cell>
          <cell r="H7">
            <v>916348231.51999998</v>
          </cell>
          <cell r="I7">
            <v>0</v>
          </cell>
          <cell r="J7">
            <v>188871.93</v>
          </cell>
          <cell r="K7">
            <v>218681066.24000001</v>
          </cell>
          <cell r="L7">
            <v>0</v>
          </cell>
          <cell r="M7">
            <v>978013686.02999997</v>
          </cell>
        </row>
        <row r="8">
          <cell r="D8">
            <v>223460837</v>
          </cell>
          <cell r="E8">
            <v>147387403.16</v>
          </cell>
          <cell r="F8">
            <v>0</v>
          </cell>
          <cell r="G8">
            <v>38452331.060000002</v>
          </cell>
          <cell r="H8">
            <v>37621102.780000001</v>
          </cell>
          <cell r="I8">
            <v>0</v>
          </cell>
          <cell r="J8">
            <v>427356.44</v>
          </cell>
          <cell r="K8">
            <v>89163405.689999998</v>
          </cell>
          <cell r="L8">
            <v>0</v>
          </cell>
          <cell r="M8">
            <v>95417743.810000002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osés"/>
      <sheetName val="Suivi traitement"/>
      <sheetName val="Statistiques"/>
      <sheetName val="Dérouleur Sénat"/>
      <sheetName val="Calcul dérouleur"/>
      <sheetName val="table de calcul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I4" t="str">
            <v>ADNOT</v>
          </cell>
        </row>
        <row r="5">
          <cell r="I5" t="str">
            <v>AICHI</v>
          </cell>
        </row>
        <row r="6">
          <cell r="I6" t="str">
            <v>ALFONSI</v>
          </cell>
        </row>
        <row r="7">
          <cell r="I7" t="str">
            <v>ALQUIER</v>
          </cell>
        </row>
        <row r="8">
          <cell r="I8" t="str">
            <v>AMOUDRY</v>
          </cell>
        </row>
        <row r="9">
          <cell r="I9" t="str">
            <v>ANDRE M</v>
          </cell>
        </row>
        <row r="10">
          <cell r="I10" t="str">
            <v>ANDRE P</v>
          </cell>
        </row>
        <row r="11">
          <cell r="I11" t="str">
            <v>ANDREONI</v>
          </cell>
        </row>
        <row r="12">
          <cell r="I12" t="str">
            <v>ANTISTE</v>
          </cell>
        </row>
        <row r="13">
          <cell r="I13" t="str">
            <v>ANTOINETTE</v>
          </cell>
        </row>
        <row r="14">
          <cell r="I14" t="str">
            <v>ANZIANI</v>
          </cell>
        </row>
        <row r="15">
          <cell r="I15" t="str">
            <v>ARCHIMBAUD</v>
          </cell>
        </row>
        <row r="16">
          <cell r="I16" t="str">
            <v>ARTHUIS</v>
          </cell>
        </row>
        <row r="17">
          <cell r="I17" t="str">
            <v>ASSASSI</v>
          </cell>
        </row>
        <row r="18">
          <cell r="I18" t="str">
            <v>ASSOULINE</v>
          </cell>
        </row>
        <row r="19">
          <cell r="I19" t="str">
            <v>AUBAN</v>
          </cell>
        </row>
        <row r="20">
          <cell r="I20" t="str">
            <v>BAILLY</v>
          </cell>
        </row>
        <row r="21">
          <cell r="I21" t="str">
            <v>BAILLY</v>
          </cell>
        </row>
        <row r="22">
          <cell r="I22" t="str">
            <v>BARBIER</v>
          </cell>
        </row>
        <row r="23">
          <cell r="I23" t="str">
            <v>BAS</v>
          </cell>
        </row>
        <row r="24">
          <cell r="I24" t="str">
            <v>BATAILLE</v>
          </cell>
        </row>
        <row r="25">
          <cell r="I25" t="str">
            <v>BAYLET</v>
          </cell>
        </row>
        <row r="26">
          <cell r="I26" t="str">
            <v>BEAUFILS</v>
          </cell>
        </row>
        <row r="27">
          <cell r="I27" t="str">
            <v>BEAUMONT</v>
          </cell>
        </row>
        <row r="28">
          <cell r="I28" t="str">
            <v>BECHU</v>
          </cell>
        </row>
        <row r="29">
          <cell r="I29" t="str">
            <v>BECOT</v>
          </cell>
        </row>
        <row r="30">
          <cell r="I30" t="str">
            <v>BEL</v>
          </cell>
        </row>
        <row r="31">
          <cell r="I31" t="str">
            <v>BELOT</v>
          </cell>
        </row>
        <row r="32">
          <cell r="I32" t="str">
            <v>BENBASSA</v>
          </cell>
        </row>
        <row r="33">
          <cell r="I33" t="str">
            <v>BERIT-DEBAT</v>
          </cell>
        </row>
        <row r="34">
          <cell r="I34" t="str">
            <v>BERNARD-REYMOND</v>
          </cell>
        </row>
        <row r="35">
          <cell r="I35" t="str">
            <v>BERSON</v>
          </cell>
        </row>
        <row r="36">
          <cell r="I36" t="str">
            <v>BERTHOU</v>
          </cell>
        </row>
        <row r="37">
          <cell r="I37" t="str">
            <v>BERTRAND</v>
          </cell>
        </row>
        <row r="38">
          <cell r="I38" t="str">
            <v>BESSON</v>
          </cell>
        </row>
        <row r="39">
          <cell r="I39" t="str">
            <v>BILLARD</v>
          </cell>
        </row>
        <row r="40">
          <cell r="I40" t="str">
            <v>BILLOUT</v>
          </cell>
        </row>
        <row r="41">
          <cell r="I41" t="str">
            <v>BIZET</v>
          </cell>
        </row>
        <row r="42">
          <cell r="I42" t="str">
            <v>BLANDIN</v>
          </cell>
        </row>
        <row r="43">
          <cell r="I43" t="str">
            <v>BLONDIN</v>
          </cell>
        </row>
        <row r="44">
          <cell r="I44" t="str">
            <v>BOCKEL</v>
          </cell>
        </row>
        <row r="45">
          <cell r="I45" t="str">
            <v>BOCQUET</v>
          </cell>
        </row>
        <row r="46">
          <cell r="I46" t="str">
            <v>BONNEFOY</v>
          </cell>
        </row>
        <row r="47">
          <cell r="I47" t="str">
            <v>BORDIER</v>
          </cell>
        </row>
        <row r="48">
          <cell r="I48" t="str">
            <v>BORVO</v>
          </cell>
        </row>
        <row r="49">
          <cell r="I49" t="str">
            <v>BOTREL</v>
          </cell>
        </row>
        <row r="50">
          <cell r="I50" t="str">
            <v>BOUCHART</v>
          </cell>
        </row>
        <row r="51">
          <cell r="I51" t="str">
            <v>BOUCHOUX</v>
          </cell>
        </row>
        <row r="52">
          <cell r="I52" t="str">
            <v>BOULAUD</v>
          </cell>
        </row>
        <row r="53">
          <cell r="I53" t="str">
            <v>BOURDIN</v>
          </cell>
        </row>
        <row r="54">
          <cell r="I54" t="str">
            <v>BOURQUIN</v>
          </cell>
        </row>
        <row r="55">
          <cell r="I55" t="str">
            <v>BOURQUIN</v>
          </cell>
        </row>
        <row r="56">
          <cell r="I56" t="str">
            <v>BOURZAI</v>
          </cell>
        </row>
        <row r="57">
          <cell r="I57" t="str">
            <v>BOUTANT</v>
          </cell>
        </row>
        <row r="58">
          <cell r="I58" t="str">
            <v>BOYER</v>
          </cell>
        </row>
        <row r="59">
          <cell r="I59" t="str">
            <v>BRICQ</v>
          </cell>
        </row>
        <row r="60">
          <cell r="I60" t="str">
            <v>BRUGUIERE</v>
          </cell>
        </row>
        <row r="61">
          <cell r="I61" t="str">
            <v>BUFFET</v>
          </cell>
        </row>
        <row r="62">
          <cell r="I62" t="str">
            <v>CAFFET</v>
          </cell>
        </row>
        <row r="63">
          <cell r="I63" t="str">
            <v>CALVET</v>
          </cell>
        </row>
        <row r="64">
          <cell r="I64" t="str">
            <v>CAMANI</v>
          </cell>
        </row>
        <row r="65">
          <cell r="I65" t="str">
            <v>CAMBON</v>
          </cell>
        </row>
        <row r="66">
          <cell r="I66" t="str">
            <v>CAMPION</v>
          </cell>
        </row>
        <row r="67">
          <cell r="I67" t="str">
            <v>CANTEGRIT</v>
          </cell>
        </row>
        <row r="68">
          <cell r="I68" t="str">
            <v>CAPO-CANELLAS</v>
          </cell>
        </row>
        <row r="69">
          <cell r="I69" t="str">
            <v>CARDOUX</v>
          </cell>
        </row>
        <row r="70">
          <cell r="I70" t="str">
            <v>CARLE</v>
          </cell>
        </row>
        <row r="71">
          <cell r="I71" t="str">
            <v>CARRERE</v>
          </cell>
        </row>
        <row r="72">
          <cell r="I72" t="str">
            <v>CARTRON</v>
          </cell>
        </row>
        <row r="73">
          <cell r="I73" t="str">
            <v>CARVOUNAS</v>
          </cell>
        </row>
        <row r="74">
          <cell r="I74" t="str">
            <v>CAYEUX</v>
          </cell>
        </row>
        <row r="75">
          <cell r="I75" t="str">
            <v>CAZEAU</v>
          </cell>
        </row>
        <row r="76">
          <cell r="I76" t="str">
            <v>CESAR</v>
          </cell>
        </row>
        <row r="77">
          <cell r="I77" t="str">
            <v>CHARON</v>
          </cell>
        </row>
        <row r="78">
          <cell r="I78" t="str">
            <v>CHASTAN</v>
          </cell>
        </row>
        <row r="79">
          <cell r="I79" t="str">
            <v>CHATILLON</v>
          </cell>
        </row>
        <row r="80">
          <cell r="I80" t="str">
            <v>CHAUVEAU</v>
          </cell>
        </row>
        <row r="81">
          <cell r="I81" t="str">
            <v>CHEVENEMENT</v>
          </cell>
        </row>
        <row r="82">
          <cell r="I82" t="str">
            <v>CHIRON</v>
          </cell>
        </row>
        <row r="83">
          <cell r="I83" t="str">
            <v>CLAIREAUX</v>
          </cell>
        </row>
        <row r="84">
          <cell r="I84" t="str">
            <v>CLEACH</v>
          </cell>
        </row>
        <row r="85">
          <cell r="I85" t="str">
            <v>COHEN</v>
          </cell>
        </row>
        <row r="86">
          <cell r="I86" t="str">
            <v>COINTAT</v>
          </cell>
        </row>
        <row r="87">
          <cell r="I87" t="str">
            <v>COLLIN</v>
          </cell>
        </row>
        <row r="88">
          <cell r="I88" t="str">
            <v>COLLOMB</v>
          </cell>
        </row>
        <row r="89">
          <cell r="I89" t="str">
            <v>COLLOMBAT</v>
          </cell>
        </row>
        <row r="90">
          <cell r="I90" t="str">
            <v>CONWAY</v>
          </cell>
        </row>
        <row r="91">
          <cell r="I91" t="str">
            <v>CORNANO</v>
          </cell>
        </row>
        <row r="92">
          <cell r="I92" t="str">
            <v>CORNU</v>
          </cell>
        </row>
        <row r="93">
          <cell r="I93" t="str">
            <v>COUDERC</v>
          </cell>
        </row>
        <row r="94">
          <cell r="I94" t="str">
            <v>COURTEAU</v>
          </cell>
        </row>
        <row r="95">
          <cell r="I95" t="str">
            <v>COURTOIS</v>
          </cell>
        </row>
        <row r="96">
          <cell r="I96" t="str">
            <v>CUKIERMAN</v>
          </cell>
        </row>
        <row r="97">
          <cell r="I97" t="str">
            <v>DALLIER</v>
          </cell>
        </row>
        <row r="98">
          <cell r="I98" t="str">
            <v>DANTEC</v>
          </cell>
        </row>
        <row r="99">
          <cell r="I99" t="str">
            <v>DARNICHE</v>
          </cell>
        </row>
        <row r="100">
          <cell r="I100" t="str">
            <v>DASSAULT</v>
          </cell>
        </row>
        <row r="101">
          <cell r="I101" t="str">
            <v>DAUDIGNY</v>
          </cell>
        </row>
        <row r="102">
          <cell r="I102" t="str">
            <v>DAUNIS</v>
          </cell>
        </row>
        <row r="103">
          <cell r="I103" t="str">
            <v>DAVID</v>
          </cell>
        </row>
        <row r="104">
          <cell r="I104" t="str">
            <v>de LEGGE</v>
          </cell>
        </row>
        <row r="105">
          <cell r="I105" t="str">
            <v>de MONTESQUIOU</v>
          </cell>
        </row>
        <row r="106">
          <cell r="I106" t="str">
            <v>de MONTGOLFIER</v>
          </cell>
        </row>
        <row r="107">
          <cell r="I107" t="str">
            <v>DEBRE</v>
          </cell>
        </row>
        <row r="108">
          <cell r="I108" t="str">
            <v>del PICCHIA</v>
          </cell>
        </row>
        <row r="109">
          <cell r="I109" t="str">
            <v>DELAHAYE</v>
          </cell>
        </row>
        <row r="110">
          <cell r="I110" t="str">
            <v>DELATTRE</v>
          </cell>
        </row>
        <row r="111">
          <cell r="I111" t="str">
            <v>DELEBARRE</v>
          </cell>
        </row>
        <row r="112">
          <cell r="I112" t="str">
            <v>DEMERLIAT</v>
          </cell>
        </row>
        <row r="113">
          <cell r="I113" t="str">
            <v>DEMESSINE</v>
          </cell>
        </row>
        <row r="114">
          <cell r="I114" t="str">
            <v>DEMONTES</v>
          </cell>
        </row>
        <row r="115">
          <cell r="I115" t="str">
            <v>DENEUX</v>
          </cell>
        </row>
        <row r="116">
          <cell r="I116" t="str">
            <v>DERIOT</v>
          </cell>
        </row>
        <row r="117">
          <cell r="I117" t="str">
            <v>DEROCHE</v>
          </cell>
        </row>
        <row r="118">
          <cell r="I118" t="str">
            <v>DES</v>
          </cell>
        </row>
        <row r="119">
          <cell r="I119" t="str">
            <v>DESESSARD</v>
          </cell>
        </row>
        <row r="120">
          <cell r="I120" t="str">
            <v>DESPLAN</v>
          </cell>
        </row>
        <row r="121">
          <cell r="I121" t="str">
            <v>DETRAIGNE</v>
          </cell>
        </row>
        <row r="122">
          <cell r="I122" t="str">
            <v>DIDIER</v>
          </cell>
        </row>
        <row r="123">
          <cell r="I123" t="str">
            <v>DILAIN</v>
          </cell>
        </row>
        <row r="124">
          <cell r="I124" t="str">
            <v>DINI</v>
          </cell>
        </row>
        <row r="125">
          <cell r="I125" t="str">
            <v>DOLIGE</v>
          </cell>
        </row>
        <row r="126">
          <cell r="I126" t="str">
            <v>DOMEIZEL</v>
          </cell>
        </row>
        <row r="127">
          <cell r="I127" t="str">
            <v>DOMINATI</v>
          </cell>
        </row>
        <row r="128">
          <cell r="I128" t="str">
            <v>DOUBLET</v>
          </cell>
        </row>
        <row r="129">
          <cell r="I129" t="str">
            <v>du LUART</v>
          </cell>
        </row>
        <row r="130">
          <cell r="I130" t="str">
            <v>DUBOIS</v>
          </cell>
        </row>
        <row r="131">
          <cell r="I131" t="str">
            <v>DUCHENE</v>
          </cell>
        </row>
        <row r="132">
          <cell r="I132" t="str">
            <v>DUFAUT</v>
          </cell>
        </row>
        <row r="133">
          <cell r="I133" t="str">
            <v>DULAIT</v>
          </cell>
        </row>
        <row r="134">
          <cell r="I134" t="str">
            <v>DUPONT</v>
          </cell>
        </row>
        <row r="135">
          <cell r="I135" t="str">
            <v>DUPONT</v>
          </cell>
        </row>
        <row r="136">
          <cell r="I136" t="str">
            <v>DURIEZ</v>
          </cell>
        </row>
        <row r="137">
          <cell r="I137" t="str">
            <v>DURRIEU</v>
          </cell>
        </row>
        <row r="138">
          <cell r="I138" t="str">
            <v>DUVERNOIS</v>
          </cell>
        </row>
        <row r="139">
          <cell r="I139" t="str">
            <v>EBLE</v>
          </cell>
        </row>
        <row r="140">
          <cell r="I140" t="str">
            <v>EMORINE</v>
          </cell>
        </row>
        <row r="141">
          <cell r="I141" t="str">
            <v>ESCOFFIER</v>
          </cell>
        </row>
        <row r="142">
          <cell r="I142" t="str">
            <v>ESNOL</v>
          </cell>
        </row>
        <row r="143">
          <cell r="I143" t="str">
            <v>ESPAGNAC</v>
          </cell>
        </row>
        <row r="144">
          <cell r="I144" t="str">
            <v>FALCO</v>
          </cell>
        </row>
        <row r="145">
          <cell r="I145" t="str">
            <v>FARREYROL</v>
          </cell>
        </row>
        <row r="146">
          <cell r="I146" t="str">
            <v>FAUCONNIER</v>
          </cell>
        </row>
        <row r="147">
          <cell r="I147" t="str">
            <v>FAVIER</v>
          </cell>
        </row>
        <row r="148">
          <cell r="I148" t="str">
            <v>FERAT</v>
          </cell>
        </row>
        <row r="149">
          <cell r="I149" t="str">
            <v>FERRAND</v>
          </cell>
        </row>
        <row r="150">
          <cell r="I150" t="str">
            <v>FICHET</v>
          </cell>
        </row>
        <row r="151">
          <cell r="I151" t="str">
            <v>FILLEUL</v>
          </cell>
        </row>
        <row r="152">
          <cell r="I152" t="str">
            <v>FISCHER</v>
          </cell>
        </row>
        <row r="153">
          <cell r="I153" t="str">
            <v>FLEMING</v>
          </cell>
        </row>
        <row r="154">
          <cell r="I154" t="str">
            <v>FLOSSE</v>
          </cell>
        </row>
        <row r="155">
          <cell r="I155" t="str">
            <v>FONTAINE</v>
          </cell>
        </row>
        <row r="156">
          <cell r="I156" t="str">
            <v>FORTASSIN</v>
          </cell>
        </row>
        <row r="157">
          <cell r="I157" t="str">
            <v>FOUCAUD</v>
          </cell>
        </row>
        <row r="158">
          <cell r="I158" t="str">
            <v>FOUCHE</v>
          </cell>
        </row>
        <row r="159">
          <cell r="I159" t="str">
            <v>FOURNIER</v>
          </cell>
        </row>
        <row r="160">
          <cell r="I160" t="str">
            <v>FOURNIER</v>
          </cell>
        </row>
        <row r="161">
          <cell r="I161" t="str">
            <v>FRASSA</v>
          </cell>
        </row>
        <row r="162">
          <cell r="I162" t="str">
            <v>FRECON</v>
          </cell>
        </row>
        <row r="163">
          <cell r="I163" t="str">
            <v>FROGIER</v>
          </cell>
        </row>
        <row r="164">
          <cell r="I164" t="str">
            <v>GAILLARD</v>
          </cell>
        </row>
        <row r="165">
          <cell r="I165" t="str">
            <v>GARREC</v>
          </cell>
        </row>
        <row r="166">
          <cell r="I166" t="str">
            <v>GARRIAUD-MAYLAM</v>
          </cell>
        </row>
        <row r="167">
          <cell r="I167" t="str">
            <v>GATTOLIN</v>
          </cell>
        </row>
        <row r="168">
          <cell r="I168" t="str">
            <v>GAUDIN</v>
          </cell>
        </row>
        <row r="169">
          <cell r="I169" t="str">
            <v>GAUTIER</v>
          </cell>
        </row>
        <row r="170">
          <cell r="I170" t="str">
            <v>GELARD</v>
          </cell>
        </row>
        <row r="171">
          <cell r="I171" t="str">
            <v>GENISSON</v>
          </cell>
        </row>
        <row r="172">
          <cell r="I172" t="str">
            <v>GERMAIN</v>
          </cell>
        </row>
        <row r="173">
          <cell r="I173" t="str">
            <v>GHALI</v>
          </cell>
        </row>
        <row r="174">
          <cell r="I174" t="str">
            <v>GILLES</v>
          </cell>
        </row>
        <row r="175">
          <cell r="I175" t="str">
            <v>GILLOT</v>
          </cell>
        </row>
        <row r="176">
          <cell r="I176" t="str">
            <v>GILLOT</v>
          </cell>
        </row>
        <row r="177">
          <cell r="I177" t="str">
            <v>GIUDICELLI</v>
          </cell>
        </row>
        <row r="178">
          <cell r="I178" t="str">
            <v>GODEFROY</v>
          </cell>
        </row>
        <row r="179">
          <cell r="I179" t="str">
            <v>GONTHIER-MAURIN</v>
          </cell>
        </row>
        <row r="180">
          <cell r="I180" t="str">
            <v>GORCE</v>
          </cell>
        </row>
        <row r="181">
          <cell r="I181" t="str">
            <v>GOULET</v>
          </cell>
        </row>
        <row r="182">
          <cell r="I182" t="str">
            <v>GOURAULT</v>
          </cell>
        </row>
        <row r="183">
          <cell r="I183" t="str">
            <v>GOURNAC</v>
          </cell>
        </row>
        <row r="184">
          <cell r="I184" t="str">
            <v>Gouvernement</v>
          </cell>
        </row>
        <row r="185">
          <cell r="I185" t="str">
            <v>GOY-CHAVENT</v>
          </cell>
        </row>
        <row r="186">
          <cell r="I186" t="str">
            <v>GRIGNON</v>
          </cell>
        </row>
        <row r="187">
          <cell r="I187" t="str">
            <v>GROSDIDIER</v>
          </cell>
        </row>
        <row r="188">
          <cell r="I188" t="str">
            <v>GUENE</v>
          </cell>
        </row>
        <row r="189">
          <cell r="I189" t="str">
            <v>GUERINI</v>
          </cell>
        </row>
        <row r="190">
          <cell r="I190" t="str">
            <v>GUERRIAU</v>
          </cell>
        </row>
        <row r="191">
          <cell r="I191" t="str">
            <v>GUILLAUME</v>
          </cell>
        </row>
        <row r="192">
          <cell r="I192" t="str">
            <v>HAUT</v>
          </cell>
        </row>
        <row r="193">
          <cell r="I193" t="str">
            <v>HERISSON</v>
          </cell>
        </row>
        <row r="194">
          <cell r="I194" t="str">
            <v>HERVE</v>
          </cell>
        </row>
        <row r="195">
          <cell r="I195" t="str">
            <v>HERVIAUX</v>
          </cell>
        </row>
        <row r="196">
          <cell r="I196" t="str">
            <v>HOUEL</v>
          </cell>
        </row>
        <row r="197">
          <cell r="I197" t="str">
            <v>HOUPERT</v>
          </cell>
        </row>
        <row r="198">
          <cell r="I198" t="str">
            <v>HUE</v>
          </cell>
        </row>
        <row r="199">
          <cell r="I199" t="str">
            <v>HUMBERT</v>
          </cell>
        </row>
        <row r="200">
          <cell r="I200" t="str">
            <v>HUMMEL</v>
          </cell>
        </row>
        <row r="201">
          <cell r="I201" t="str">
            <v>HURE</v>
          </cell>
        </row>
        <row r="202">
          <cell r="I202" t="str">
            <v>HUSSON</v>
          </cell>
        </row>
        <row r="203">
          <cell r="I203" t="str">
            <v>HYEST</v>
          </cell>
        </row>
        <row r="204">
          <cell r="I204" t="str">
            <v>JARLIER</v>
          </cell>
        </row>
        <row r="205">
          <cell r="I205" t="str">
            <v>JEANNEROT</v>
          </cell>
        </row>
        <row r="206">
          <cell r="I206" t="str">
            <v>JOISSAINS</v>
          </cell>
        </row>
        <row r="207">
          <cell r="I207" t="str">
            <v>JOUANNO</v>
          </cell>
        </row>
        <row r="208">
          <cell r="I208" t="str">
            <v>KALTENBACH</v>
          </cell>
        </row>
        <row r="209">
          <cell r="I209" t="str">
            <v>KAMMERMANN</v>
          </cell>
        </row>
        <row r="210">
          <cell r="I210" t="str">
            <v>KAROUTCHI</v>
          </cell>
        </row>
        <row r="211">
          <cell r="I211" t="str">
            <v>KELLER</v>
          </cell>
        </row>
        <row r="212">
          <cell r="I212" t="str">
            <v>KERDRAON</v>
          </cell>
        </row>
        <row r="213">
          <cell r="I213" t="str">
            <v>KHIARI</v>
          </cell>
        </row>
        <row r="214">
          <cell r="I214" t="str">
            <v>KLES</v>
          </cell>
        </row>
        <row r="215">
          <cell r="I215" t="str">
            <v>KRATTINGER</v>
          </cell>
        </row>
        <row r="216">
          <cell r="I216" t="str">
            <v>LABAZEE</v>
          </cell>
        </row>
        <row r="217">
          <cell r="I217" t="str">
            <v>LABBE</v>
          </cell>
        </row>
        <row r="218">
          <cell r="I218" t="str">
            <v>LABORDE</v>
          </cell>
        </row>
        <row r="219">
          <cell r="I219" t="str">
            <v>LAMENIE</v>
          </cell>
        </row>
        <row r="220">
          <cell r="I220" t="str">
            <v>LAMURE</v>
          </cell>
        </row>
        <row r="221">
          <cell r="I221" t="str">
            <v>LARCHER</v>
          </cell>
        </row>
        <row r="222">
          <cell r="I222" t="str">
            <v>LARCHER</v>
          </cell>
        </row>
        <row r="223">
          <cell r="I223" t="str">
            <v>LASSERRE</v>
          </cell>
        </row>
        <row r="224">
          <cell r="I224" t="str">
            <v>LAUFOAULU</v>
          </cell>
        </row>
        <row r="225">
          <cell r="I225" t="str">
            <v>LAURENT</v>
          </cell>
        </row>
        <row r="226">
          <cell r="I226" t="str">
            <v>LAURENT-PERRIGOT</v>
          </cell>
        </row>
        <row r="227">
          <cell r="I227" t="str">
            <v>LE CAM</v>
          </cell>
        </row>
        <row r="228">
          <cell r="I228" t="str">
            <v>LE MENN</v>
          </cell>
        </row>
        <row r="229">
          <cell r="I229" t="str">
            <v>LE SCOUARNEC</v>
          </cell>
        </row>
        <row r="230">
          <cell r="I230" t="str">
            <v>LE VERN</v>
          </cell>
        </row>
        <row r="231">
          <cell r="I231" t="str">
            <v>LECERF</v>
          </cell>
        </row>
        <row r="232">
          <cell r="I232" t="str">
            <v>LECONTE</v>
          </cell>
        </row>
        <row r="233">
          <cell r="I233" t="str">
            <v>LEFEVRE</v>
          </cell>
        </row>
        <row r="234">
          <cell r="I234" t="str">
            <v>LEGENDRE</v>
          </cell>
        </row>
        <row r="235">
          <cell r="I235" t="str">
            <v>LELEUX</v>
          </cell>
        </row>
        <row r="236">
          <cell r="I236" t="str">
            <v>LENOIR</v>
          </cell>
        </row>
        <row r="237">
          <cell r="I237" t="str">
            <v>LEONARD</v>
          </cell>
        </row>
        <row r="238">
          <cell r="I238" t="str">
            <v>LEPAGE</v>
          </cell>
        </row>
        <row r="239">
          <cell r="I239" t="str">
            <v>LEROY J</v>
          </cell>
        </row>
        <row r="240">
          <cell r="I240" t="str">
            <v>LEROY P</v>
          </cell>
        </row>
        <row r="241">
          <cell r="I241" t="str">
            <v>LETARD</v>
          </cell>
        </row>
        <row r="242">
          <cell r="I242" t="str">
            <v>LIENEMANN</v>
          </cell>
        </row>
        <row r="243">
          <cell r="I243" t="str">
            <v>LORGEOUX</v>
          </cell>
        </row>
        <row r="244">
          <cell r="I244" t="str">
            <v>LORRAIN</v>
          </cell>
        </row>
        <row r="245">
          <cell r="I245" t="str">
            <v>LOZACH</v>
          </cell>
        </row>
        <row r="246">
          <cell r="I246" t="str">
            <v>MADEC</v>
          </cell>
        </row>
        <row r="247">
          <cell r="I247" t="str">
            <v>MADRELLE</v>
          </cell>
        </row>
        <row r="248">
          <cell r="I248" t="str">
            <v>MAGNER</v>
          </cell>
        </row>
        <row r="249">
          <cell r="I249" t="str">
            <v>MAGRAS</v>
          </cell>
        </row>
        <row r="250">
          <cell r="I250" t="str">
            <v>MARC</v>
          </cell>
        </row>
        <row r="251">
          <cell r="I251" t="str">
            <v>MARINI</v>
          </cell>
        </row>
        <row r="252">
          <cell r="I252" t="str">
            <v>MARSEILLE</v>
          </cell>
        </row>
        <row r="253">
          <cell r="I253" t="str">
            <v>MARTIN</v>
          </cell>
        </row>
        <row r="254">
          <cell r="I254" t="str">
            <v>MASSION</v>
          </cell>
        </row>
        <row r="255">
          <cell r="I255" t="str">
            <v>MASSON</v>
          </cell>
        </row>
        <row r="256">
          <cell r="I256" t="str">
            <v>MAUREY</v>
          </cell>
        </row>
        <row r="257">
          <cell r="I257" t="str">
            <v>MAYET</v>
          </cell>
        </row>
        <row r="258">
          <cell r="I258" t="str">
            <v>MAZUIR</v>
          </cell>
        </row>
        <row r="259">
          <cell r="I259" t="str">
            <v>MELOT</v>
          </cell>
        </row>
        <row r="260">
          <cell r="I260" t="str">
            <v>MERCERON</v>
          </cell>
        </row>
        <row r="261">
          <cell r="I261" t="str">
            <v>MEUNIER</v>
          </cell>
        </row>
        <row r="262">
          <cell r="I262" t="str">
            <v>MEZARD</v>
          </cell>
        </row>
        <row r="263">
          <cell r="I263" t="str">
            <v>MICHEL</v>
          </cell>
        </row>
        <row r="264">
          <cell r="I264" t="str">
            <v>MICHEL</v>
          </cell>
        </row>
        <row r="265">
          <cell r="I265" t="str">
            <v>MILON</v>
          </cell>
        </row>
        <row r="266">
          <cell r="I266" t="str">
            <v>MIQUEL</v>
          </cell>
        </row>
        <row r="267">
          <cell r="I267" t="str">
            <v>MIRASSOU</v>
          </cell>
        </row>
        <row r="268">
          <cell r="I268" t="str">
            <v>MOHAMED</v>
          </cell>
        </row>
        <row r="269">
          <cell r="I269" t="str">
            <v>MORIN-DESAILLY</v>
          </cell>
        </row>
        <row r="270">
          <cell r="I270" t="str">
            <v>NACHBAR</v>
          </cell>
        </row>
        <row r="271">
          <cell r="I271" t="str">
            <v>NAMY</v>
          </cell>
        </row>
        <row r="272">
          <cell r="I272" t="str">
            <v>NAVARRO</v>
          </cell>
        </row>
        <row r="273">
          <cell r="I273" t="str">
            <v>NEGRE</v>
          </cell>
        </row>
        <row r="274">
          <cell r="I274" t="str">
            <v>NERI</v>
          </cell>
        </row>
        <row r="275">
          <cell r="I275" t="str">
            <v>NICOUX</v>
          </cell>
        </row>
        <row r="276">
          <cell r="I276" t="str">
            <v>PASQUET</v>
          </cell>
        </row>
        <row r="277">
          <cell r="I277" t="str">
            <v>PASTOR</v>
          </cell>
        </row>
        <row r="278">
          <cell r="I278" t="str">
            <v>PATIENT</v>
          </cell>
        </row>
        <row r="279">
          <cell r="I279" t="str">
            <v>PATRIAT</v>
          </cell>
        </row>
        <row r="280">
          <cell r="I280" t="str">
            <v>PAUL</v>
          </cell>
        </row>
        <row r="281">
          <cell r="I281" t="str">
            <v>PERCHERON</v>
          </cell>
        </row>
        <row r="282">
          <cell r="I282" t="str">
            <v>PEYRONNET</v>
          </cell>
        </row>
        <row r="283">
          <cell r="I283" t="str">
            <v>PIERRE</v>
          </cell>
        </row>
        <row r="284">
          <cell r="I284" t="str">
            <v>PIGNARD</v>
          </cell>
        </row>
        <row r="285">
          <cell r="I285" t="str">
            <v>PILLET</v>
          </cell>
        </row>
        <row r="286">
          <cell r="I286" t="str">
            <v>PINTAT</v>
          </cell>
        </row>
        <row r="287">
          <cell r="I287" t="str">
            <v>PINTON</v>
          </cell>
        </row>
        <row r="288">
          <cell r="I288" t="str">
            <v>PIRAS</v>
          </cell>
        </row>
        <row r="289">
          <cell r="I289" t="str">
            <v>PLACE</v>
          </cell>
        </row>
        <row r="290">
          <cell r="I290" t="str">
            <v>PLANCADE</v>
          </cell>
        </row>
        <row r="291">
          <cell r="I291" t="str">
            <v>POINTEREAU</v>
          </cell>
        </row>
        <row r="292">
          <cell r="I292" t="str">
            <v>PONCELET</v>
          </cell>
        </row>
        <row r="293">
          <cell r="I293" t="str">
            <v>PONIATOWSKI</v>
          </cell>
        </row>
        <row r="294">
          <cell r="I294" t="str">
            <v>PORTELLI</v>
          </cell>
        </row>
        <row r="295">
          <cell r="I295" t="str">
            <v>POVINELLI</v>
          </cell>
        </row>
        <row r="296">
          <cell r="I296" t="str">
            <v>POZZO</v>
          </cell>
        </row>
        <row r="297">
          <cell r="I297" t="str">
            <v>PRIMAS</v>
          </cell>
        </row>
        <row r="298">
          <cell r="I298" t="str">
            <v>PRINTZ</v>
          </cell>
        </row>
        <row r="299">
          <cell r="I299" t="str">
            <v>PROCACCIA</v>
          </cell>
        </row>
        <row r="300">
          <cell r="I300" t="str">
            <v>RAFFARIN</v>
          </cell>
        </row>
        <row r="301">
          <cell r="I301" t="str">
            <v>RAINAUD</v>
          </cell>
        </row>
        <row r="302">
          <cell r="I302" t="str">
            <v>RAOUL</v>
          </cell>
        </row>
        <row r="303">
          <cell r="I303" t="str">
            <v>REBSAMEN</v>
          </cell>
        </row>
        <row r="304">
          <cell r="I304" t="str">
            <v>REICHARDT</v>
          </cell>
        </row>
        <row r="305">
          <cell r="I305" t="str">
            <v>REINER</v>
          </cell>
        </row>
        <row r="306">
          <cell r="I306" t="str">
            <v>REPENTIN</v>
          </cell>
        </row>
        <row r="307">
          <cell r="I307" t="str">
            <v>REQUIER</v>
          </cell>
        </row>
        <row r="308">
          <cell r="I308" t="str">
            <v>RETAILLEAU</v>
          </cell>
        </row>
        <row r="309">
          <cell r="I309" t="str">
            <v>REVET</v>
          </cell>
        </row>
        <row r="310">
          <cell r="I310" t="str">
            <v>RICHARD</v>
          </cell>
        </row>
        <row r="311">
          <cell r="I311" t="str">
            <v>RIES</v>
          </cell>
        </row>
        <row r="312">
          <cell r="I312" t="str">
            <v>ROCHE</v>
          </cell>
        </row>
        <row r="313">
          <cell r="I313" t="str">
            <v>ROGER</v>
          </cell>
        </row>
        <row r="314">
          <cell r="I314" t="str">
            <v>ROME</v>
          </cell>
        </row>
        <row r="315">
          <cell r="I315" t="str">
            <v>ROSSIGNOL</v>
          </cell>
        </row>
        <row r="316">
          <cell r="I316" t="str">
            <v>SAUGEY</v>
          </cell>
        </row>
        <row r="317">
          <cell r="I317" t="str">
            <v>SAVARY</v>
          </cell>
        </row>
        <row r="318">
          <cell r="I318" t="str">
            <v>SAVIN</v>
          </cell>
        </row>
        <row r="319">
          <cell r="I319" t="str">
            <v>SCHILLINGER</v>
          </cell>
        </row>
        <row r="320">
          <cell r="I320" t="str">
            <v>SCHURCH</v>
          </cell>
        </row>
        <row r="321">
          <cell r="I321" t="str">
            <v>SIDO</v>
          </cell>
        </row>
        <row r="322">
          <cell r="I322" t="str">
            <v>SITTLER</v>
          </cell>
        </row>
        <row r="323">
          <cell r="I323" t="str">
            <v>SOILIHI</v>
          </cell>
        </row>
        <row r="324">
          <cell r="I324" t="str">
            <v>SUEUR</v>
          </cell>
        </row>
        <row r="325">
          <cell r="I325" t="str">
            <v>SUTOUR</v>
          </cell>
        </row>
        <row r="326">
          <cell r="I326" t="str">
            <v>TANDONNET</v>
          </cell>
        </row>
        <row r="327">
          <cell r="I327" t="str">
            <v>TASCA</v>
          </cell>
        </row>
        <row r="328">
          <cell r="I328" t="str">
            <v>TESTON</v>
          </cell>
        </row>
        <row r="329">
          <cell r="I329" t="str">
            <v>TEULADE</v>
          </cell>
        </row>
        <row r="330">
          <cell r="I330" t="str">
            <v>TODESCHINI</v>
          </cell>
        </row>
        <row r="331">
          <cell r="I331" t="str">
            <v>TRILLARD</v>
          </cell>
        </row>
        <row r="332">
          <cell r="I332" t="str">
            <v>TROENDLE</v>
          </cell>
        </row>
        <row r="333">
          <cell r="I333" t="str">
            <v>TROPEANO</v>
          </cell>
        </row>
        <row r="334">
          <cell r="I334" t="str">
            <v>TRUCY</v>
          </cell>
        </row>
        <row r="335">
          <cell r="I335" t="str">
            <v>TUHEIAVA</v>
          </cell>
        </row>
        <row r="336">
          <cell r="I336" t="str">
            <v>TÜRK</v>
          </cell>
        </row>
        <row r="337">
          <cell r="I337" t="str">
            <v>VALL</v>
          </cell>
        </row>
        <row r="338">
          <cell r="I338" t="str">
            <v>VALLINI</v>
          </cell>
        </row>
        <row r="339">
          <cell r="I339" t="str">
            <v>VANDIERENDONCK</v>
          </cell>
        </row>
        <row r="340">
          <cell r="I340" t="str">
            <v>VANLERENBERGHE</v>
          </cell>
        </row>
        <row r="341">
          <cell r="I341" t="str">
            <v>VAUGRENARD</v>
          </cell>
        </row>
        <row r="342">
          <cell r="I342" t="str">
            <v>VENDASI</v>
          </cell>
        </row>
        <row r="343">
          <cell r="I343" t="str">
            <v>VENDEGOU</v>
          </cell>
        </row>
        <row r="344">
          <cell r="I344" t="str">
            <v>VERGES</v>
          </cell>
        </row>
        <row r="345">
          <cell r="I345" t="str">
            <v>VERGOZ</v>
          </cell>
        </row>
        <row r="346">
          <cell r="I346" t="str">
            <v>VESTRI</v>
          </cell>
        </row>
        <row r="347">
          <cell r="I347" t="str">
            <v>VIAL</v>
          </cell>
        </row>
        <row r="348">
          <cell r="I348" t="str">
            <v>VILLIERS</v>
          </cell>
        </row>
        <row r="349">
          <cell r="I349" t="str">
            <v>VINCENT</v>
          </cell>
        </row>
        <row r="350">
          <cell r="I350" t="str">
            <v>WATRIN</v>
          </cell>
        </row>
        <row r="351">
          <cell r="I351" t="str">
            <v>YUNG</v>
          </cell>
        </row>
        <row r="352">
          <cell r="I352" t="str">
            <v>ZOCCHETTO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Synt GEN"/>
      <sheetName val="DET MVTS"/>
      <sheetName val="DET FDC1"/>
      <sheetName val="DET FDC2bis"/>
      <sheetName val="DET FDC3"/>
      <sheetName val="DET GEL"/>
      <sheetName val="DET LFR"/>
      <sheetName val="DET REPORTS"/>
      <sheetName val="DET DA"/>
      <sheetName val="DET DV"/>
      <sheetName val="DET TRANSF"/>
      <sheetName val="DET FONG"/>
      <sheetName val="DET CONSO AE 2"/>
      <sheetName val="DET CONSO AE 3"/>
      <sheetName val="DET CONSO CP 2"/>
      <sheetName val="DET CONSO CP 3"/>
      <sheetName val="TAB_PROG"/>
      <sheetName val="lib_champsR78"/>
    </sheetNames>
    <sheetDataSet>
      <sheetData sheetId="0" refreshError="1">
        <row r="2">
          <cell r="C2">
            <v>2007</v>
          </cell>
        </row>
        <row r="3">
          <cell r="C3">
            <v>39510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</sheetNames>
    <sheetDataSet>
      <sheetData sheetId="0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</sheetNames>
    <sheetDataSet>
      <sheetData sheetId="0" refreshError="1">
        <row r="4">
          <cell r="D4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guide2006"/>
      <sheetName val="Menu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DroitPub"/>
      <sheetName val="DroitPrive"/>
      <sheetName val="Tris"/>
      <sheetName val="listes"/>
      <sheetName val="dgc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F2" t="str">
            <v>CFA</v>
          </cell>
        </row>
        <row r="3">
          <cell r="F3" t="str">
            <v>CLD</v>
          </cell>
        </row>
        <row r="4">
          <cell r="B4" t="str">
            <v>Directeur Général</v>
          </cell>
          <cell r="F4" t="str">
            <v>CONGE DE FORMATION</v>
          </cell>
        </row>
        <row r="5">
          <cell r="B5" t="str">
            <v>Chef de Service</v>
          </cell>
          <cell r="F5" t="str">
            <v>CONGE PARENTAL</v>
          </cell>
        </row>
        <row r="6">
          <cell r="B6" t="str">
            <v>Directeur de Projet</v>
          </cell>
          <cell r="F6" t="str">
            <v>DECES</v>
          </cell>
        </row>
        <row r="7">
          <cell r="B7" t="str">
            <v>Sous-Directeur</v>
          </cell>
          <cell r="F7" t="str">
            <v>DEMISSION-RADIATION-REVOCATION</v>
          </cell>
        </row>
        <row r="8">
          <cell r="B8" t="str">
            <v>Administrateur Civil Hors Classe</v>
          </cell>
          <cell r="F8" t="str">
            <v>DETACHEMENT</v>
          </cell>
        </row>
        <row r="9">
          <cell r="B9" t="str">
            <v>Administrateur Civil</v>
          </cell>
          <cell r="F9" t="str">
            <v>DISPONIBILITE</v>
          </cell>
        </row>
        <row r="10">
          <cell r="B10" t="str">
            <v>Ingénieur Général des Télécommunications</v>
          </cell>
          <cell r="F10" t="str">
            <v>FIN DE CONTRAT</v>
          </cell>
        </row>
        <row r="11">
          <cell r="B11" t="str">
            <v>Ingénieur en Chef des Télécommunications</v>
          </cell>
          <cell r="F11" t="str">
            <v>MUTATION</v>
          </cell>
        </row>
        <row r="12">
          <cell r="B12" t="str">
            <v>Ingénieur des Télécommunications de 2ème Classe</v>
          </cell>
          <cell r="F12" t="str">
            <v>MUTATION HORS METROPOLE ETRANGER</v>
          </cell>
        </row>
        <row r="13">
          <cell r="B13" t="str">
            <v>Ingénieur du GREF</v>
          </cell>
          <cell r="F13" t="str">
            <v>PROMOTION - CONCOURS INTERNE</v>
          </cell>
        </row>
        <row r="14">
          <cell r="B14" t="str">
            <v>Trésorier Principal de 1ère Classe</v>
          </cell>
          <cell r="F14" t="str">
            <v>PROMOTION - FAUX EXTERNES</v>
          </cell>
        </row>
        <row r="15">
          <cell r="B15" t="str">
            <v>Trésorier Principal</v>
          </cell>
          <cell r="F15" t="str">
            <v>PROMOTION - LISTE APTITUDE</v>
          </cell>
        </row>
        <row r="16">
          <cell r="B16" t="str">
            <v>Directeur Divisionnaire des Impôts</v>
          </cell>
          <cell r="F16" t="str">
            <v>RETRAITE</v>
          </cell>
        </row>
        <row r="17">
          <cell r="B17" t="str">
            <v>Contractuel</v>
          </cell>
          <cell r="F17" t="str">
            <v>RETROGRADATION</v>
          </cell>
        </row>
        <row r="18">
          <cell r="B18" t="str">
            <v>Chef de Mission</v>
          </cell>
          <cell r="F18" t="str">
            <v>SUSPENSION DE TRAITEMENT</v>
          </cell>
        </row>
        <row r="19">
          <cell r="B19" t="str">
            <v>Attaché Principal de 1ère Classe</v>
          </cell>
          <cell r="F19" t="str">
            <v>VARIATION TEMPS PARTIEL</v>
          </cell>
        </row>
        <row r="20">
          <cell r="B20" t="str">
            <v>Attaché Principal de 2ème Classe</v>
          </cell>
        </row>
        <row r="21">
          <cell r="B21" t="str">
            <v>Attaché</v>
          </cell>
          <cell r="F21">
            <v>100</v>
          </cell>
        </row>
        <row r="22">
          <cell r="B22" t="str">
            <v>Inspecteur du Trésor Public</v>
          </cell>
          <cell r="F22">
            <v>90</v>
          </cell>
        </row>
        <row r="23">
          <cell r="B23" t="str">
            <v>Attaché INSEE</v>
          </cell>
          <cell r="F23">
            <v>80</v>
          </cell>
        </row>
        <row r="24">
          <cell r="B24" t="str">
            <v>Secrétaire Administratif de Classe exceptionnelle</v>
          </cell>
          <cell r="F24">
            <v>70</v>
          </cell>
        </row>
        <row r="25">
          <cell r="B25" t="str">
            <v>Secrétaire Administratif de Classe supérieure</v>
          </cell>
          <cell r="F25">
            <v>60</v>
          </cell>
        </row>
        <row r="26">
          <cell r="B26" t="str">
            <v>Secrétaire Administratif de classe normale</v>
          </cell>
          <cell r="F26">
            <v>50</v>
          </cell>
        </row>
        <row r="27">
          <cell r="B27" t="str">
            <v>Contrôleur Principal du Trésor Public</v>
          </cell>
          <cell r="F27" t="str">
            <v>CPAAD50</v>
          </cell>
        </row>
        <row r="28">
          <cell r="B28" t="str">
            <v>Contrôleur du Trésor Public de 1ère classe</v>
          </cell>
          <cell r="F28" t="str">
            <v>CPAND80</v>
          </cell>
        </row>
        <row r="29">
          <cell r="A29" t="str">
            <v>Anifom</v>
          </cell>
          <cell r="B29" t="str">
            <v>Contrôleur du Trésor Public de 2ème classe</v>
          </cell>
          <cell r="F29" t="str">
            <v>CPAND60</v>
          </cell>
        </row>
        <row r="30">
          <cell r="A30" t="str">
            <v>Contractuel</v>
          </cell>
          <cell r="B30" t="str">
            <v>Adjoint Administratif Principal de 1ère Classe</v>
          </cell>
          <cell r="F30" t="str">
            <v>CPAND50</v>
          </cell>
        </row>
        <row r="31">
          <cell r="B31" t="str">
            <v>Adjoint Administratif Principal de 2ème Classe</v>
          </cell>
        </row>
        <row r="32">
          <cell r="B32" t="str">
            <v>Adjoint Administratif</v>
          </cell>
        </row>
        <row r="33">
          <cell r="B33" t="str">
            <v>Agent de Constatation princ de 1ère cl des alcools</v>
          </cell>
        </row>
        <row r="34">
          <cell r="B34" t="str">
            <v>Agent de Constatation princ de 2ème cl des alcools</v>
          </cell>
        </row>
        <row r="35">
          <cell r="B35" t="str">
            <v>Inspecteur du Service intérieur du mat 1ère cl</v>
          </cell>
        </row>
        <row r="36">
          <cell r="B36" t="str">
            <v>Inspecteur du Service intérieur du mat 2ème cl</v>
          </cell>
        </row>
      </sheetData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listes"/>
      <sheetName val="P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43">
          <cell r="B43">
            <v>3.3000000000000002E-2</v>
          </cell>
          <cell r="D43">
            <v>3.3000000000000002E-2</v>
          </cell>
          <cell r="F43">
            <v>3.3000000000000002E-2</v>
          </cell>
          <cell r="H43">
            <v>3.3000000000000002E-2</v>
          </cell>
          <cell r="I43">
            <v>0</v>
          </cell>
          <cell r="J43">
            <v>0</v>
          </cell>
          <cell r="K43">
            <v>0</v>
          </cell>
          <cell r="M43">
            <v>3.3000000000000002E-2</v>
          </cell>
          <cell r="O43">
            <v>3.3000000000000002E-2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itre 2 pour 2009"/>
      <sheetName val="Exécution titre 2 2008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9115479.6099999994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647940.54999999993</v>
          </cell>
        </row>
        <row r="168">
          <cell r="D168">
            <v>10</v>
          </cell>
          <cell r="R168">
            <v>5963327.5100000007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6509575.3099999996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1175227.6599999999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9886413.1999999993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11458443.720000001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15507306.869999999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6070566.6400000006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1087945.1299999999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69551651.819999993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8497564.1100000013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97720527.450000018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31811.200000000001</v>
          </cell>
        </row>
        <row r="250">
          <cell r="D250">
            <v>64</v>
          </cell>
          <cell r="R250">
            <v>7767753.4199999999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2323830.7999999998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11607611.439999999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702732.25999999989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4798081.5299999993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-33605868.350000001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5780951.7800000003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9092078.3500000015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7487867.7200000007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-19689.439999999999</v>
          </cell>
        </row>
        <row r="178">
          <cell r="D178">
            <v>13</v>
          </cell>
          <cell r="R178">
            <v>6827719.0999999996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9135617.5700000003</v>
          </cell>
        </row>
        <row r="187">
          <cell r="D187">
            <v>22</v>
          </cell>
          <cell r="R187">
            <v>7044167.8699999992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60477294.850000009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205389778.24000001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9245030.4199999981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-51252.830000000009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34239130.210000001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30827910.789999999</v>
          </cell>
        </row>
        <row r="246">
          <cell r="D246">
            <v>62</v>
          </cell>
          <cell r="R246">
            <v>91065858.349999994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297891.34999999998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808681.67999999993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134034.35999999999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8344872.0099999998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14797991.210000001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9115479.6099999994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647940.54999999993</v>
          </cell>
        </row>
        <row r="168">
          <cell r="D168">
            <v>10</v>
          </cell>
          <cell r="R168">
            <v>5963327.5100000007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6509575.3099999996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1175227.6599999999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9886413.1999999993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11458443.720000001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15507306.869999999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6070566.6400000006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1087945.1299999999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69551651.819999993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8497564.1100000013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97720527.450000018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31811.200000000001</v>
          </cell>
        </row>
        <row r="250">
          <cell r="D250">
            <v>64</v>
          </cell>
          <cell r="R250">
            <v>7767753.4199999999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2323830.7999999998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11607611.439999999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702732.25999999989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4798081.5299999993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-33605868.350000001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5780951.7800000003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9092078.3500000015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7487867.7200000007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-19689.439999999999</v>
          </cell>
        </row>
        <row r="178">
          <cell r="D178">
            <v>13</v>
          </cell>
          <cell r="R178">
            <v>6827719.0999999996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9135617.5700000003</v>
          </cell>
        </row>
        <row r="187">
          <cell r="D187">
            <v>22</v>
          </cell>
          <cell r="R187">
            <v>7044167.8699999992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60477294.850000009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205389778.24000001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9245030.4199999981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-51252.830000000009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34239130.210000001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30827910.789999999</v>
          </cell>
        </row>
        <row r="246">
          <cell r="D246">
            <v>62</v>
          </cell>
          <cell r="R246">
            <v>91065858.349999994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297891.34999999998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808681.67999999993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134034.35999999999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8344872.0099999998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14797991.210000001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orrection Prov02"/>
      <sheetName val="Euro"/>
      <sheetName val="passage au solde"/>
      <sheetName val="trimestre"/>
      <sheetName val="CADES ACCT"/>
      <sheetName val="non repris"/>
      <sheetName val="base 80"/>
      <sheetName val="Module1"/>
      <sheetName val="Module1 bis"/>
      <sheetName val="Mod_intro"/>
      <sheetName val="Mod_équil"/>
      <sheetName val="INDIA 2010 - 02022011 - AE"/>
      <sheetName val="INDIA 2010 - 02022011 - 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ASA compacté"/>
      <sheetName val="TCD (2)"/>
      <sheetName val="TCD"/>
      <sheetName val="MPASA avec Cat"/>
      <sheetName val="P144"/>
      <sheetName val="P178"/>
      <sheetName val="146"/>
      <sheetName val="P212"/>
      <sheetName val="P152"/>
      <sheetName val="P167"/>
      <sheetName val="P169"/>
      <sheetName val="P158"/>
      <sheetName val="P19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Programme - Numéro</v>
          </cell>
          <cell r="B1" t="str">
            <v>Programme - Libellé</v>
          </cell>
          <cell r="C1" t="str">
            <v>Action - Numéro</v>
          </cell>
          <cell r="D1" t="str">
            <v>Action - Libellé</v>
          </cell>
          <cell r="E1" t="str">
            <v>Sous-action - Numéro</v>
          </cell>
          <cell r="F1" t="str">
            <v>Sous-action - Libellé</v>
          </cell>
          <cell r="G1" t="str">
            <v>Catégorie</v>
          </cell>
          <cell r="H1" t="str">
            <v>paye</v>
          </cell>
          <cell r="I1" t="str">
            <v>modifications demandées par GOUV</v>
          </cell>
          <cell r="J1">
            <v>21</v>
          </cell>
          <cell r="K1">
            <v>22</v>
          </cell>
          <cell r="L1">
            <v>23</v>
          </cell>
          <cell r="M1">
            <v>31</v>
          </cell>
          <cell r="N1">
            <v>32</v>
          </cell>
          <cell r="O1">
            <v>51</v>
          </cell>
          <cell r="P1">
            <v>52</v>
          </cell>
          <cell r="Q1">
            <v>61</v>
          </cell>
          <cell r="R1">
            <v>62</v>
          </cell>
          <cell r="S1">
            <v>63</v>
          </cell>
          <cell r="T1">
            <v>64</v>
          </cell>
          <cell r="U1">
            <v>65</v>
          </cell>
        </row>
        <row r="2">
          <cell r="J2">
            <v>159</v>
          </cell>
          <cell r="K2">
            <v>85</v>
          </cell>
          <cell r="L2">
            <v>34</v>
          </cell>
          <cell r="M2">
            <v>309</v>
          </cell>
          <cell r="N2">
            <v>12</v>
          </cell>
          <cell r="O2">
            <v>132</v>
          </cell>
          <cell r="P2">
            <v>17</v>
          </cell>
          <cell r="Q2">
            <v>38</v>
          </cell>
          <cell r="R2">
            <v>32</v>
          </cell>
          <cell r="S2">
            <v>20</v>
          </cell>
          <cell r="T2">
            <v>19</v>
          </cell>
          <cell r="U2">
            <v>1</v>
          </cell>
        </row>
        <row r="3">
          <cell r="A3">
            <v>144</v>
          </cell>
          <cell r="B3" t="str">
            <v>Environnement et prospective de la politique de défense</v>
          </cell>
          <cell r="C3">
            <v>1</v>
          </cell>
          <cell r="D3" t="str">
            <v>Analyse stratégique</v>
          </cell>
          <cell r="E3">
            <v>10</v>
          </cell>
          <cell r="G3" t="str">
            <v>21 - 22 - 23 - 31 - 32</v>
          </cell>
          <cell r="H3" t="str">
            <v>PC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A4">
            <v>144</v>
          </cell>
          <cell r="B4" t="str">
            <v>Environnement et prospective de la politique de défense</v>
          </cell>
          <cell r="C4">
            <v>2</v>
          </cell>
          <cell r="D4" t="str">
            <v>Prospective des systèmes de force</v>
          </cell>
          <cell r="E4">
            <v>20</v>
          </cell>
          <cell r="G4" t="str">
            <v>21 - 22 -23- 31 - 32 - 51 - 52 - 62</v>
          </cell>
          <cell r="H4" t="str">
            <v>PC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</row>
        <row r="5">
          <cell r="A5">
            <v>144</v>
          </cell>
          <cell r="B5" t="str">
            <v>Environnement et prospective de la politique de défense</v>
          </cell>
          <cell r="C5">
            <v>3</v>
          </cell>
          <cell r="D5" t="str">
            <v>Recherche et exploitation du renseignement intéressant la sécurité de la France</v>
          </cell>
          <cell r="E5">
            <v>31</v>
          </cell>
          <cell r="F5" t="str">
            <v>Renseignement extérieur</v>
          </cell>
          <cell r="G5" t="str">
            <v>21  - 22 - 23 - 31 - 51 - 52</v>
          </cell>
          <cell r="H5" t="str">
            <v>PC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>
            <v>144</v>
          </cell>
          <cell r="B6" t="str">
            <v>Environnement et prospective de la politique de défense</v>
          </cell>
          <cell r="C6">
            <v>3</v>
          </cell>
          <cell r="D6" t="str">
            <v>Recherche et exploitation du renseignement intéressant la sécurité de la France</v>
          </cell>
          <cell r="E6">
            <v>32</v>
          </cell>
          <cell r="F6" t="str">
            <v>Renseignement de sécurité de défense</v>
          </cell>
          <cell r="G6" t="str">
            <v>21  - 22 - 23 - 31 - 51 - 52</v>
          </cell>
          <cell r="H6" t="str">
            <v>PC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1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144</v>
          </cell>
          <cell r="B7" t="str">
            <v>Environnement et prospective de la politique de défense</v>
          </cell>
          <cell r="C7">
            <v>4</v>
          </cell>
          <cell r="D7" t="str">
            <v>Maintien des capactités technologiques et industrielles</v>
          </cell>
          <cell r="E7">
            <v>41</v>
          </cell>
          <cell r="F7" t="str">
            <v>Etudes amont espace</v>
          </cell>
          <cell r="G7" t="str">
            <v>21 - 22 - 23 - 31 - 32 - 52</v>
          </cell>
          <cell r="H7" t="str">
            <v>PC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>
            <v>144</v>
          </cell>
          <cell r="B8" t="str">
            <v>Environnement et prospective de la politique de défense</v>
          </cell>
          <cell r="C8">
            <v>4</v>
          </cell>
          <cell r="D8" t="str">
            <v>Maintien des capactités technologiques et industrielles</v>
          </cell>
          <cell r="E8">
            <v>42</v>
          </cell>
          <cell r="F8" t="str">
            <v>Etudes amont nucléaire</v>
          </cell>
          <cell r="G8" t="str">
            <v>21 - 22 - 23 - 31 - 32 -52</v>
          </cell>
          <cell r="H8" t="str">
            <v>PC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144</v>
          </cell>
          <cell r="B9" t="str">
            <v>Environnement et prospective de la politique de défense</v>
          </cell>
          <cell r="C9">
            <v>4</v>
          </cell>
          <cell r="D9" t="str">
            <v>Maintien des capactités technologiques et industrielles</v>
          </cell>
          <cell r="E9">
            <v>43</v>
          </cell>
          <cell r="F9" t="str">
            <v>Etudes amont autres</v>
          </cell>
          <cell r="G9" t="str">
            <v>21 - 22 - 23 - 31 - 32 - 52</v>
          </cell>
          <cell r="H9" t="str">
            <v>PC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144</v>
          </cell>
          <cell r="B10" t="str">
            <v>Environnement et prospective de la politique de défense</v>
          </cell>
          <cell r="C10">
            <v>4</v>
          </cell>
          <cell r="D10" t="str">
            <v>Maintien des capactités technologiques et industrielles</v>
          </cell>
          <cell r="E10">
            <v>44</v>
          </cell>
          <cell r="F10" t="str">
            <v>Soutien et autres études</v>
          </cell>
          <cell r="G10" t="str">
            <v>51 - 62 - 31 - 32 - 21 - 22 - 23 -52</v>
          </cell>
          <cell r="H10" t="str">
            <v>PC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144</v>
          </cell>
          <cell r="B11" t="str">
            <v>Environnement et prospective de la politique de défense</v>
          </cell>
          <cell r="C11">
            <v>5</v>
          </cell>
          <cell r="D11" t="str">
            <v>Soutien aux exportations</v>
          </cell>
          <cell r="E11">
            <v>50</v>
          </cell>
          <cell r="G11" t="str">
            <v>21 - 22 - 23 -31 - 51 - 52</v>
          </cell>
          <cell r="H11" t="str">
            <v>PC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144</v>
          </cell>
          <cell r="B12" t="str">
            <v>Environnement et prospective de la politique de défense</v>
          </cell>
          <cell r="C12">
            <v>6</v>
          </cell>
          <cell r="D12" t="str">
            <v>Diplomatie de défense</v>
          </cell>
          <cell r="E12">
            <v>60</v>
          </cell>
          <cell r="G12" t="str">
            <v>21 - 22 - 23 -31 - 51 - 64</v>
          </cell>
          <cell r="H12" t="str">
            <v>PC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>
            <v>178</v>
          </cell>
          <cell r="B13" t="str">
            <v>Préparation et emploi des forces</v>
          </cell>
          <cell r="C13">
            <v>1</v>
          </cell>
          <cell r="D13" t="str">
            <v>Planification des moyens et conduite des opérations</v>
          </cell>
          <cell r="E13">
            <v>10</v>
          </cell>
          <cell r="F13" t="str">
            <v>Définition du cadre d'emploi</v>
          </cell>
          <cell r="G13" t="str">
            <v>21 - 22 - 23 -31 - 51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178</v>
          </cell>
          <cell r="B14" t="str">
            <v>Préparation et emploi des forces</v>
          </cell>
          <cell r="C14">
            <v>1</v>
          </cell>
          <cell r="D14" t="str">
            <v>Planification des moyens et conduite des opérations</v>
          </cell>
          <cell r="E14">
            <v>11</v>
          </cell>
          <cell r="F14" t="str">
            <v>Renseignement d'intérêt militaire</v>
          </cell>
          <cell r="G14" t="str">
            <v>21 - 22 - 23 -31 - 51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178</v>
          </cell>
          <cell r="B15" t="str">
            <v>Préparation et emploi des forces</v>
          </cell>
          <cell r="C15">
            <v>1</v>
          </cell>
          <cell r="D15" t="str">
            <v>Planification des moyens et conduite des opérations</v>
          </cell>
          <cell r="E15">
            <v>12</v>
          </cell>
          <cell r="F15" t="str">
            <v>Posture de dissuasion nucléaire</v>
          </cell>
          <cell r="G15" t="str">
            <v>21 - 22 - 23 -31 - 51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178</v>
          </cell>
          <cell r="B16" t="str">
            <v>Préparation et emploi des forces</v>
          </cell>
          <cell r="C16">
            <v>1</v>
          </cell>
          <cell r="D16" t="str">
            <v>Planification des moyens et conduite des opérations</v>
          </cell>
          <cell r="E16">
            <v>13</v>
          </cell>
          <cell r="F16" t="str">
            <v>Commandement - interarmées</v>
          </cell>
          <cell r="G16" t="str">
            <v>21 - 22 - 23 -31 - 51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178</v>
          </cell>
          <cell r="B17" t="str">
            <v>Préparation et emploi des forces</v>
          </cell>
          <cell r="C17">
            <v>1</v>
          </cell>
          <cell r="D17" t="str">
            <v>Planification des moyens et conduite des opérations</v>
          </cell>
          <cell r="E17">
            <v>14</v>
          </cell>
          <cell r="F17" t="str">
            <v>Systèmes d'information et de communication</v>
          </cell>
          <cell r="G17" t="str">
            <v>21 - 22 - 23 - 31- 51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178</v>
          </cell>
          <cell r="B18" t="str">
            <v>Préparation et emploi des forces</v>
          </cell>
          <cell r="C18">
            <v>1</v>
          </cell>
          <cell r="D18" t="str">
            <v>Planification des moyens et conduite des opérations</v>
          </cell>
          <cell r="E18">
            <v>15</v>
          </cell>
          <cell r="F18" t="str">
            <v>Soutien autres programmes</v>
          </cell>
          <cell r="G18" t="str">
            <v>21 - 22 - 23 - 31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178</v>
          </cell>
          <cell r="B19" t="str">
            <v>Préparation et emploi des forces</v>
          </cell>
          <cell r="C19">
            <v>2</v>
          </cell>
          <cell r="D19" t="str">
            <v>Préparation des forces terrestres</v>
          </cell>
          <cell r="E19">
            <v>20</v>
          </cell>
          <cell r="F19" t="str">
            <v>Commandement - forces terrestres</v>
          </cell>
          <cell r="G19" t="str">
            <v xml:space="preserve">21 - 22 - 23 -31 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178</v>
          </cell>
          <cell r="B20" t="str">
            <v>Préparation et emploi des forces</v>
          </cell>
          <cell r="C20">
            <v>2</v>
          </cell>
          <cell r="D20" t="str">
            <v>Préparation des forces terrestres</v>
          </cell>
          <cell r="E20">
            <v>21</v>
          </cell>
          <cell r="F20" t="str">
            <v>Activités des brigades interarmes</v>
          </cell>
          <cell r="G20" t="str">
            <v>21 - 22 - 23 -31 - 51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178</v>
          </cell>
          <cell r="B21" t="str">
            <v>Préparation et emploi des forces</v>
          </cell>
          <cell r="C21">
            <v>2</v>
          </cell>
          <cell r="D21" t="str">
            <v>Préparation des forces terrestres</v>
          </cell>
          <cell r="E21">
            <v>22</v>
          </cell>
          <cell r="F21" t="str">
            <v>Activités des brigades d'appui spécialisées</v>
          </cell>
          <cell r="G21" t="str">
            <v>21 - 22 - 23 -31 - 51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178</v>
          </cell>
          <cell r="B22" t="str">
            <v>Préparation et emploi des forces</v>
          </cell>
          <cell r="C22">
            <v>2</v>
          </cell>
          <cell r="D22" t="str">
            <v>Préparation des forces terrestres</v>
          </cell>
          <cell r="E22">
            <v>23</v>
          </cell>
          <cell r="F22" t="str">
            <v>Activités des brigades logistiques</v>
          </cell>
          <cell r="G22" t="str">
            <v>21 - 22 - 23 -31 - 51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178</v>
          </cell>
          <cell r="B23" t="str">
            <v>Préparation et emploi des forces</v>
          </cell>
          <cell r="C23">
            <v>2</v>
          </cell>
          <cell r="D23" t="str">
            <v>Préparation des forces terrestres</v>
          </cell>
          <cell r="E23">
            <v>24</v>
          </cell>
          <cell r="F23" t="str">
            <v>Activités des autres forces terrestres</v>
          </cell>
          <cell r="G23" t="str">
            <v>21 - 22 - 23 -31 - 51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178</v>
          </cell>
          <cell r="B24" t="str">
            <v>Préparation et emploi des forces</v>
          </cell>
          <cell r="C24">
            <v>2</v>
          </cell>
          <cell r="D24" t="str">
            <v>Préparation des forces terrestres</v>
          </cell>
          <cell r="E24">
            <v>25</v>
          </cell>
          <cell r="F24" t="str">
            <v>activités du niveau supérieur au niveau brigade</v>
          </cell>
          <cell r="G24" t="str">
            <v>21 - 22 - 23 -31 - 51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178</v>
          </cell>
          <cell r="B25" t="str">
            <v>Préparation et emploi des forces</v>
          </cell>
          <cell r="C25">
            <v>2</v>
          </cell>
          <cell r="D25" t="str">
            <v>Préparation des forces terrestres</v>
          </cell>
          <cell r="E25">
            <v>26</v>
          </cell>
          <cell r="F25" t="str">
            <v>Formation du personnel - forces terrestres</v>
          </cell>
          <cell r="G25" t="str">
            <v xml:space="preserve">21 - 22 - 23 -31 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178</v>
          </cell>
          <cell r="B26" t="str">
            <v>Préparation et emploi des forces</v>
          </cell>
          <cell r="C26">
            <v>2</v>
          </cell>
          <cell r="D26" t="str">
            <v>Préparation des forces terrestres</v>
          </cell>
          <cell r="E26">
            <v>27</v>
          </cell>
          <cell r="F26" t="str">
            <v>Gestion, recrutement, fidélisation et reconversion des ressources humaines - forces terrestres</v>
          </cell>
          <cell r="G26" t="str">
            <v>21 - 22 - 23 -31 - 51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178</v>
          </cell>
          <cell r="B27" t="str">
            <v>Préparation et emploi des forces</v>
          </cell>
          <cell r="C27">
            <v>2</v>
          </cell>
          <cell r="D27" t="str">
            <v>Préparation des forces terrestres</v>
          </cell>
          <cell r="E27">
            <v>28</v>
          </cell>
          <cell r="F27" t="str">
            <v>Soutien des matériels tactiques</v>
          </cell>
          <cell r="G27" t="str">
            <v>21 - 22 - 23 -31 - 51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178</v>
          </cell>
          <cell r="B28" t="str">
            <v>Préparation et emploi des forces</v>
          </cell>
          <cell r="C28">
            <v>2</v>
          </cell>
          <cell r="D28" t="str">
            <v>Préparation des forces terrestres</v>
          </cell>
          <cell r="E28">
            <v>30</v>
          </cell>
          <cell r="F28" t="str">
            <v>Soutien des matériels aéronautiques - forces terrestres</v>
          </cell>
          <cell r="G28" t="str">
            <v>21 - 22 - 23 -31 - 51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178</v>
          </cell>
          <cell r="B29" t="str">
            <v>Préparation et emploi des forces</v>
          </cell>
          <cell r="C29">
            <v>2</v>
          </cell>
          <cell r="D29" t="str">
            <v>Préparation des forces terrestres</v>
          </cell>
          <cell r="E29">
            <v>33</v>
          </cell>
          <cell r="F29" t="str">
            <v>Soutien de l'homme</v>
          </cell>
          <cell r="G29" t="str">
            <v>21 - 22 - 23 -31 - 51 -64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0</v>
          </cell>
        </row>
        <row r="30">
          <cell r="A30">
            <v>178</v>
          </cell>
          <cell r="B30" t="str">
            <v>Préparation et emploi des forces</v>
          </cell>
          <cell r="C30">
            <v>2</v>
          </cell>
          <cell r="D30" t="str">
            <v>Préparation des forces terrestres</v>
          </cell>
          <cell r="E30">
            <v>34</v>
          </cell>
          <cell r="F30" t="str">
            <v>Autres soutiens des forces terrestres</v>
          </cell>
          <cell r="G30" t="str">
            <v>21 - 22 - 23 -31 - 51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178</v>
          </cell>
          <cell r="B31" t="str">
            <v>Préparation et emploi des forces</v>
          </cell>
          <cell r="C31">
            <v>3</v>
          </cell>
          <cell r="D31" t="str">
            <v>Préparation des forces navales</v>
          </cell>
          <cell r="E31">
            <v>40</v>
          </cell>
          <cell r="F31" t="str">
            <v>Commandement - forces navales</v>
          </cell>
          <cell r="G31" t="str">
            <v xml:space="preserve">21 - 22 - 23 -31 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178</v>
          </cell>
          <cell r="B32" t="str">
            <v>Préparation et emploi des forces</v>
          </cell>
          <cell r="C32">
            <v>3</v>
          </cell>
          <cell r="D32" t="str">
            <v>Préparation des forces navales</v>
          </cell>
          <cell r="E32">
            <v>41</v>
          </cell>
          <cell r="F32" t="str">
            <v>Activités de la force d'action navale</v>
          </cell>
          <cell r="G32" t="str">
            <v>21 - 22 - 23 -31 - 51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178</v>
          </cell>
          <cell r="B33" t="str">
            <v>Préparation et emploi des forces</v>
          </cell>
          <cell r="C33">
            <v>3</v>
          </cell>
          <cell r="D33" t="str">
            <v>Préparation des forces navales</v>
          </cell>
          <cell r="E33">
            <v>42</v>
          </cell>
          <cell r="F33" t="str">
            <v>Activités des forces sous-marines</v>
          </cell>
          <cell r="G33" t="str">
            <v>21 - 22 - 23 -31 - 51 - 32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178</v>
          </cell>
          <cell r="B34" t="str">
            <v>Préparation et emploi des forces</v>
          </cell>
          <cell r="C34">
            <v>3</v>
          </cell>
          <cell r="D34" t="str">
            <v>Préparation des forces navales</v>
          </cell>
          <cell r="E34">
            <v>43</v>
          </cell>
          <cell r="F34" t="str">
            <v>Activités de l'aviation navale</v>
          </cell>
          <cell r="G34" t="str">
            <v xml:space="preserve">21 - 22 - 23 -31 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178</v>
          </cell>
          <cell r="B35" t="str">
            <v>Préparation et emploi des forces</v>
          </cell>
          <cell r="C35">
            <v>3</v>
          </cell>
          <cell r="D35" t="str">
            <v>Préparation des forces navales</v>
          </cell>
          <cell r="E35">
            <v>44</v>
          </cell>
          <cell r="F35" t="str">
            <v>Activités de la force des fusiliers marins et commandos</v>
          </cell>
          <cell r="G35" t="str">
            <v xml:space="preserve">21 - 22 - 23 -31 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178</v>
          </cell>
          <cell r="B36" t="str">
            <v>Préparation et emploi des forces</v>
          </cell>
          <cell r="C36">
            <v>3</v>
          </cell>
          <cell r="D36" t="str">
            <v>Préparation des forces navales</v>
          </cell>
          <cell r="E36">
            <v>46</v>
          </cell>
          <cell r="F36" t="str">
            <v>Formation du personnel - forces navales</v>
          </cell>
          <cell r="G36" t="str">
            <v>21 - 22 - 23 -31 - 51 -32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178</v>
          </cell>
          <cell r="B37" t="str">
            <v>Préparation et emploi des forces</v>
          </cell>
          <cell r="C37">
            <v>3</v>
          </cell>
          <cell r="D37" t="str">
            <v>Préparation des forces navales</v>
          </cell>
          <cell r="E37">
            <v>47</v>
          </cell>
          <cell r="F37" t="str">
            <v>Gestion, recrutement, fidélisation et reconversion des ressources humaines - forces navales</v>
          </cell>
          <cell r="G37" t="str">
            <v xml:space="preserve">21 - 22 - 23 -31 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178</v>
          </cell>
          <cell r="B38" t="str">
            <v>Préparation et emploi des forces</v>
          </cell>
          <cell r="C38">
            <v>3</v>
          </cell>
          <cell r="D38" t="str">
            <v>Préparation des forces navales</v>
          </cell>
          <cell r="E38">
            <v>48</v>
          </cell>
          <cell r="F38" t="str">
            <v>Soutien de la force d'action navale</v>
          </cell>
          <cell r="G38" t="str">
            <v>31 - 51 - 64 - 32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A39">
            <v>178</v>
          </cell>
          <cell r="B39" t="str">
            <v>Préparation et emploi des forces</v>
          </cell>
          <cell r="C39">
            <v>3</v>
          </cell>
          <cell r="D39" t="str">
            <v>Préparation des forces navales</v>
          </cell>
          <cell r="E39">
            <v>49</v>
          </cell>
          <cell r="F39" t="str">
            <v>Soutien de la force sous-marines</v>
          </cell>
          <cell r="G39" t="str">
            <v>31 - 51 - 32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178</v>
          </cell>
          <cell r="B40" t="str">
            <v>Préparation et emploi des forces</v>
          </cell>
          <cell r="C40">
            <v>3</v>
          </cell>
          <cell r="D40" t="str">
            <v>Préparation des forces navales</v>
          </cell>
          <cell r="E40">
            <v>50</v>
          </cell>
          <cell r="F40" t="str">
            <v>Soutien de l'aviation navale</v>
          </cell>
          <cell r="G40" t="str">
            <v>31 - 51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178</v>
          </cell>
          <cell r="B41" t="str">
            <v>Préparation et emploi des forces</v>
          </cell>
          <cell r="C41">
            <v>3</v>
          </cell>
          <cell r="D41" t="str">
            <v>Préparation des forces navales</v>
          </cell>
          <cell r="E41">
            <v>51</v>
          </cell>
          <cell r="F41" t="str">
            <v>Soutien de la force des fusilers marins et commandos</v>
          </cell>
          <cell r="G41" t="str">
            <v>31 - 51</v>
          </cell>
          <cell r="J41">
            <v>0</v>
          </cell>
          <cell r="K41">
            <v>0</v>
          </cell>
          <cell r="L41">
            <v>0</v>
          </cell>
          <cell r="M41">
            <v>1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178</v>
          </cell>
          <cell r="B42" t="str">
            <v>Préparation et emploi des forces</v>
          </cell>
          <cell r="C42">
            <v>3</v>
          </cell>
          <cell r="D42" t="str">
            <v>Préparation des forces navales</v>
          </cell>
          <cell r="E42">
            <v>54</v>
          </cell>
          <cell r="F42" t="str">
            <v>Soutiens transverses des forces navales</v>
          </cell>
          <cell r="G42" t="str">
            <v>21 - 22 - 23 -31 -32 - 51 - 63 - 64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0</v>
          </cell>
        </row>
        <row r="43">
          <cell r="A43">
            <v>178</v>
          </cell>
          <cell r="B43" t="str">
            <v>Préparation et emploi des forces</v>
          </cell>
          <cell r="C43">
            <v>3</v>
          </cell>
          <cell r="D43" t="str">
            <v>Préparation des forces navales</v>
          </cell>
          <cell r="E43">
            <v>55</v>
          </cell>
          <cell r="F43" t="str">
            <v>Traitement des ouvriers de l'Etat de DCN</v>
          </cell>
          <cell r="G43" t="str">
            <v>21 - 22 - 23</v>
          </cell>
          <cell r="J43">
            <v>1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178</v>
          </cell>
          <cell r="B44" t="str">
            <v>Préparation et emploi des forces</v>
          </cell>
          <cell r="C44">
            <v>4</v>
          </cell>
          <cell r="D44" t="str">
            <v>Préparation des forces aériennes</v>
          </cell>
          <cell r="E44">
            <v>60</v>
          </cell>
          <cell r="F44" t="str">
            <v>Commandement - forces aériennes</v>
          </cell>
          <cell r="G44" t="str">
            <v xml:space="preserve">21 - 22 - 23 -31 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178</v>
          </cell>
          <cell r="B45" t="str">
            <v>Préparation et emploi des forces</v>
          </cell>
          <cell r="C45">
            <v>4</v>
          </cell>
          <cell r="D45" t="str">
            <v>Préparation des forces aériennes</v>
          </cell>
          <cell r="E45">
            <v>61</v>
          </cell>
          <cell r="F45" t="str">
            <v>Activités des forces aériennes de combat</v>
          </cell>
          <cell r="G45" t="str">
            <v xml:space="preserve">21 - 22 - 23 -31 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178</v>
          </cell>
          <cell r="B46" t="str">
            <v>Préparation et emploi des forces</v>
          </cell>
          <cell r="C46">
            <v>4</v>
          </cell>
          <cell r="D46" t="str">
            <v>Préparation des forces aériennes</v>
          </cell>
          <cell r="E46">
            <v>62</v>
          </cell>
          <cell r="F46" t="str">
            <v>Activités des forces aériennes stratégiques</v>
          </cell>
          <cell r="G46" t="str">
            <v xml:space="preserve">21 - 22 - 23 -31 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178</v>
          </cell>
          <cell r="B47" t="str">
            <v>Préparation et emploi des forces</v>
          </cell>
          <cell r="C47">
            <v>4</v>
          </cell>
          <cell r="D47" t="str">
            <v>Préparation des forces aériennes</v>
          </cell>
          <cell r="E47">
            <v>63</v>
          </cell>
          <cell r="F47" t="str">
            <v>Activités des forces aériennes de projection</v>
          </cell>
          <cell r="G47" t="str">
            <v xml:space="preserve">21 - 22 - 23 -31 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178</v>
          </cell>
          <cell r="B48" t="str">
            <v>Préparation et emploi des forces</v>
          </cell>
          <cell r="C48">
            <v>4</v>
          </cell>
          <cell r="D48" t="str">
            <v>Préparation des forces aériennes</v>
          </cell>
          <cell r="E48">
            <v>64</v>
          </cell>
          <cell r="F48" t="str">
            <v>Activités des forces de protection</v>
          </cell>
          <cell r="G48" t="str">
            <v>21 - 22 - 23 -31 - 51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178</v>
          </cell>
          <cell r="B49" t="str">
            <v>Préparation et emploi des forces</v>
          </cell>
          <cell r="C49">
            <v>4</v>
          </cell>
          <cell r="D49" t="str">
            <v>Préparation des forces aériennes</v>
          </cell>
          <cell r="E49">
            <v>65</v>
          </cell>
          <cell r="F49" t="str">
            <v>Activités des forces de détection</v>
          </cell>
          <cell r="G49" t="str">
            <v xml:space="preserve">21 - 22 - 23 -31 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178</v>
          </cell>
          <cell r="B50" t="str">
            <v>Préparation et emploi des forces</v>
          </cell>
          <cell r="C50">
            <v>4</v>
          </cell>
          <cell r="D50" t="str">
            <v>Préparation des forces aériennes</v>
          </cell>
          <cell r="E50">
            <v>66</v>
          </cell>
          <cell r="F50" t="str">
            <v>Formation du personnel - forces aériennes</v>
          </cell>
          <cell r="G50" t="str">
            <v xml:space="preserve">21 - 22 - 23 -31 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178</v>
          </cell>
          <cell r="B51" t="str">
            <v>Préparation et emploi des forces</v>
          </cell>
          <cell r="C51">
            <v>4</v>
          </cell>
          <cell r="D51" t="str">
            <v>Préparation des forces aériennes</v>
          </cell>
          <cell r="E51">
            <v>67</v>
          </cell>
          <cell r="F51" t="str">
            <v>Gestion, recrutement, fidélisation et reconversion des ressources humaines - forces aériennes</v>
          </cell>
          <cell r="G51" t="str">
            <v xml:space="preserve">21 - 22 - 23 -31 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178</v>
          </cell>
          <cell r="B52" t="str">
            <v>Préparation et emploi des forces</v>
          </cell>
          <cell r="C52">
            <v>4</v>
          </cell>
          <cell r="D52" t="str">
            <v>Préparation des forces aériennes</v>
          </cell>
          <cell r="E52">
            <v>70</v>
          </cell>
          <cell r="F52" t="str">
            <v>Soutien des matériels aéronautiques - forces aériennes</v>
          </cell>
          <cell r="G52" t="str">
            <v>21 - 22 - 23 -31 - 51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178</v>
          </cell>
          <cell r="B53" t="str">
            <v>Préparation et emploi des forces</v>
          </cell>
          <cell r="C53">
            <v>4</v>
          </cell>
          <cell r="D53" t="str">
            <v>Préparation des forces aériennes</v>
          </cell>
          <cell r="E53">
            <v>72</v>
          </cell>
          <cell r="F53" t="str">
            <v>Soutien non aéronautique - forces aériennes</v>
          </cell>
          <cell r="G53" t="str">
            <v>21 - 22 - 23 -31 - 51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178</v>
          </cell>
          <cell r="B54" t="str">
            <v>Préparation et emploi des forces</v>
          </cell>
          <cell r="C54">
            <v>4</v>
          </cell>
          <cell r="D54" t="str">
            <v>Préparation des forces aériennes</v>
          </cell>
          <cell r="E54">
            <v>74</v>
          </cell>
          <cell r="F54" t="str">
            <v>Soutien du réseau des bases des forces aériennes</v>
          </cell>
          <cell r="G54" t="str">
            <v>21 - 22 - 23 -31 - 51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178</v>
          </cell>
          <cell r="B55" t="str">
            <v>Préparation et emploi des forces</v>
          </cell>
          <cell r="C55">
            <v>4</v>
          </cell>
          <cell r="D55" t="str">
            <v>Préparation des forces aériennes</v>
          </cell>
          <cell r="E55">
            <v>75</v>
          </cell>
          <cell r="F55" t="str">
            <v>Traitement du personnel du Service de la maintenance aéronautique</v>
          </cell>
          <cell r="G55" t="str">
            <v xml:space="preserve">21 - 22 - 23 </v>
          </cell>
          <cell r="J55">
            <v>1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178</v>
          </cell>
          <cell r="B56" t="str">
            <v>Préparation et emploi des forces</v>
          </cell>
          <cell r="C56">
            <v>5</v>
          </cell>
          <cell r="D56" t="str">
            <v>Logistique interarmées</v>
          </cell>
          <cell r="E56">
            <v>80</v>
          </cell>
          <cell r="F56" t="str">
            <v>Fonction santé</v>
          </cell>
          <cell r="G56" t="str">
            <v>21 - 22 - 23 -31 - 51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178</v>
          </cell>
          <cell r="B57" t="str">
            <v>Préparation et emploi des forces</v>
          </cell>
          <cell r="C57">
            <v>5</v>
          </cell>
          <cell r="D57" t="str">
            <v>Logistique interarmées</v>
          </cell>
          <cell r="E57">
            <v>81</v>
          </cell>
          <cell r="F57" t="str">
            <v>Fonction pétrolière</v>
          </cell>
          <cell r="G57" t="str">
            <v>21 - 22 - 23 -31 - 51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178</v>
          </cell>
          <cell r="B58" t="str">
            <v>Préparation et emploi des forces</v>
          </cell>
          <cell r="C58">
            <v>5</v>
          </cell>
          <cell r="D58" t="str">
            <v>Logistique interarmées</v>
          </cell>
          <cell r="E58">
            <v>83</v>
          </cell>
          <cell r="F58" t="str">
            <v>Soutiens complémentaires</v>
          </cell>
          <cell r="G58" t="str">
            <v>21 - 22 - 23 -31 - 51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178</v>
          </cell>
          <cell r="B59" t="str">
            <v>Préparation et emploi des forces</v>
          </cell>
          <cell r="C59">
            <v>6</v>
          </cell>
          <cell r="D59" t="str">
            <v>Surcoûts liés aux opérations extérieures</v>
          </cell>
          <cell r="E59">
            <v>90</v>
          </cell>
          <cell r="F59" t="str">
            <v>Surcoûts liés aux opérations extérieures</v>
          </cell>
          <cell r="G59" t="str">
            <v>21 - 31 - 51</v>
          </cell>
          <cell r="I59" t="str">
            <v>rajouter 31</v>
          </cell>
          <cell r="J59">
            <v>1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178</v>
          </cell>
          <cell r="B60" t="str">
            <v>Préparation et emploi des forces</v>
          </cell>
          <cell r="C60">
            <v>7</v>
          </cell>
          <cell r="D60" t="str">
            <v>Surcoûts liés aux opérations intérieures</v>
          </cell>
          <cell r="E60">
            <v>91</v>
          </cell>
          <cell r="F60" t="str">
            <v>Surcoûts liés aux opérations intérieures</v>
          </cell>
          <cell r="G60" t="str">
            <v>21 - 31</v>
          </cell>
          <cell r="I60" t="str">
            <v>rajouter 31</v>
          </cell>
          <cell r="J60">
            <v>1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>
            <v>146</v>
          </cell>
          <cell r="B61" t="str">
            <v>Equipement des forces</v>
          </cell>
          <cell r="C61">
            <v>1</v>
          </cell>
          <cell r="D61" t="str">
            <v>EQUIPEMENT DE LA COMPOSANTE INTERARMEES</v>
          </cell>
          <cell r="E61">
            <v>11</v>
          </cell>
          <cell r="F61" t="str">
            <v>Dissuasion - ASMP/A</v>
          </cell>
          <cell r="G61" t="str">
            <v>51 - 52 - 31 - 32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146</v>
          </cell>
          <cell r="B62" t="str">
            <v>Equipement des forces</v>
          </cell>
          <cell r="C62">
            <v>1</v>
          </cell>
          <cell r="D62" t="str">
            <v>EQUIPEMENT DE LA COMPOSANTE INTERARMEES</v>
          </cell>
          <cell r="E62">
            <v>12</v>
          </cell>
          <cell r="F62" t="str">
            <v>Dissuasion - M 51</v>
          </cell>
          <cell r="G62" t="str">
            <v>51 - 52 - 31 - 32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146</v>
          </cell>
          <cell r="B63" t="str">
            <v>Equipement des forces</v>
          </cell>
          <cell r="C63">
            <v>1</v>
          </cell>
          <cell r="D63" t="str">
            <v>EQUIPEMENT DE LA COMPOSANTE INTERARMEES</v>
          </cell>
          <cell r="E63">
            <v>13</v>
          </cell>
          <cell r="F63" t="str">
            <v>Dissuasion</v>
          </cell>
          <cell r="G63" t="str">
            <v>51 - 52 - 31 - 32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>
            <v>146</v>
          </cell>
          <cell r="B64" t="str">
            <v>Equipement des forces</v>
          </cell>
          <cell r="C64">
            <v>1</v>
          </cell>
          <cell r="D64" t="str">
            <v>EQUIPEMENT DE LA COMPOSANTE INTERARMEES</v>
          </cell>
          <cell r="E64">
            <v>14</v>
          </cell>
          <cell r="F64" t="str">
            <v>C4ISR - HELIOS II</v>
          </cell>
          <cell r="G64" t="str">
            <v>51 - 52 - 31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146</v>
          </cell>
          <cell r="B65" t="str">
            <v>Equipement des forces</v>
          </cell>
          <cell r="C65">
            <v>1</v>
          </cell>
          <cell r="D65" t="str">
            <v>EQUIPEMENT DE LA COMPOSANTE INTERARMEES</v>
          </cell>
          <cell r="E65">
            <v>15</v>
          </cell>
          <cell r="F65" t="str">
            <v>C4ISR - SOCRATE</v>
          </cell>
          <cell r="G65" t="str">
            <v>51 - 52 - 31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146</v>
          </cell>
          <cell r="B66" t="str">
            <v>Equipement des forces</v>
          </cell>
          <cell r="C66">
            <v>1</v>
          </cell>
          <cell r="D66" t="str">
            <v>EQUIPEMENT DE LA COMPOSANTE INTERARMEES</v>
          </cell>
          <cell r="E66">
            <v>16</v>
          </cell>
          <cell r="F66" t="str">
            <v>C4ISR - SYRACUSE III</v>
          </cell>
          <cell r="G66" t="str">
            <v>51 - 52 - 31 - 32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146</v>
          </cell>
          <cell r="B67" t="str">
            <v>Equipement des forces</v>
          </cell>
          <cell r="C67">
            <v>1</v>
          </cell>
          <cell r="D67" t="str">
            <v>EQUIPEMENT DE LA COMPOSANTE INTERARMEES</v>
          </cell>
          <cell r="E67">
            <v>17</v>
          </cell>
          <cell r="F67" t="str">
            <v>C4ISR - MIDS</v>
          </cell>
          <cell r="G67" t="str">
            <v>51 - 52 - 31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>
            <v>146</v>
          </cell>
          <cell r="B68" t="str">
            <v>Equipement des forces</v>
          </cell>
          <cell r="C68">
            <v>1</v>
          </cell>
          <cell r="D68" t="str">
            <v>EQUIPEMENT DE LA COMPOSANTE INTERARMEES</v>
          </cell>
          <cell r="E68">
            <v>18</v>
          </cell>
          <cell r="F68" t="str">
            <v>C4ISR</v>
          </cell>
          <cell r="G68" t="str">
            <v>51 - 52 - 31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146</v>
          </cell>
          <cell r="B69" t="str">
            <v>Equipement des forces</v>
          </cell>
          <cell r="C69">
            <v>1</v>
          </cell>
          <cell r="D69" t="str">
            <v>EQUIPEMENT DE LA COMPOSANTE INTERARMEES</v>
          </cell>
          <cell r="E69">
            <v>19</v>
          </cell>
          <cell r="F69" t="str">
            <v>Autres opérations d'armement interarmées</v>
          </cell>
          <cell r="G69" t="str">
            <v>51 - 52 - 31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146</v>
          </cell>
          <cell r="B70" t="str">
            <v>Equipement des forces</v>
          </cell>
          <cell r="C70">
            <v>1</v>
          </cell>
          <cell r="D70" t="str">
            <v>EQUIPEMENT DE LA COMPOSANTE INTERARMEES</v>
          </cell>
          <cell r="E70">
            <v>20</v>
          </cell>
          <cell r="F70" t="str">
            <v>Soutien interarmées</v>
          </cell>
          <cell r="G70" t="str">
            <v>21 - 22 - 23 - 31</v>
          </cell>
          <cell r="H70" t="str">
            <v>PC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146</v>
          </cell>
          <cell r="B71" t="str">
            <v>Equipement des forces</v>
          </cell>
          <cell r="C71">
            <v>2</v>
          </cell>
          <cell r="D71" t="str">
            <v>EQUIPEMENT DES FORCES TERRESTRES</v>
          </cell>
          <cell r="E71">
            <v>21</v>
          </cell>
          <cell r="F71" t="str">
            <v>Aéromobilité - NH 90</v>
          </cell>
          <cell r="G71" t="str">
            <v>51 - 52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>
            <v>146</v>
          </cell>
          <cell r="B72" t="str">
            <v>Equipement des forces</v>
          </cell>
          <cell r="C72">
            <v>2</v>
          </cell>
          <cell r="D72" t="str">
            <v>EQUIPEMENT DES FORCES TERRESTRES</v>
          </cell>
          <cell r="E72">
            <v>22</v>
          </cell>
          <cell r="F72" t="str">
            <v>Aéromobilité - TIGRE</v>
          </cell>
          <cell r="G72" t="str">
            <v>51 - 52 - 31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>
            <v>146</v>
          </cell>
          <cell r="B73" t="str">
            <v>Equipement des forces</v>
          </cell>
          <cell r="C73">
            <v>2</v>
          </cell>
          <cell r="D73" t="str">
            <v>EQUIPEMENT DES FORCES TERRESTRES</v>
          </cell>
          <cell r="E73">
            <v>23</v>
          </cell>
          <cell r="F73" t="str">
            <v xml:space="preserve">Aéromobilité </v>
          </cell>
          <cell r="G73" t="str">
            <v>51 - 52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>
            <v>146</v>
          </cell>
          <cell r="B74" t="str">
            <v>Equipement des forces</v>
          </cell>
          <cell r="C74">
            <v>2</v>
          </cell>
          <cell r="D74" t="str">
            <v>EQUIPEMENT DES FORCES TERRESTRES</v>
          </cell>
          <cell r="E74">
            <v>24</v>
          </cell>
          <cell r="F74" t="str">
            <v>Combat embarqué - char LECLERC</v>
          </cell>
          <cell r="G74" t="str">
            <v>51 - 52 - 31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146</v>
          </cell>
          <cell r="B75" t="str">
            <v>Equipement des forces</v>
          </cell>
          <cell r="C75">
            <v>2</v>
          </cell>
          <cell r="D75" t="str">
            <v>EQUIPEMENT DES FORCES TERRESTRES</v>
          </cell>
          <cell r="E75">
            <v>25</v>
          </cell>
          <cell r="F75" t="str">
            <v xml:space="preserve">Combat embarqué </v>
          </cell>
          <cell r="G75" t="str">
            <v>51 - 52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146</v>
          </cell>
          <cell r="B76" t="str">
            <v>Equipement des forces</v>
          </cell>
          <cell r="C76">
            <v>2</v>
          </cell>
          <cell r="D76" t="str">
            <v>EQUIPEMENT DES FORCES TERRESTRES</v>
          </cell>
          <cell r="E76">
            <v>26</v>
          </cell>
          <cell r="F76" t="str">
            <v>Combat débarqué - FELIN</v>
          </cell>
          <cell r="G76" t="str">
            <v>51 - 52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146</v>
          </cell>
          <cell r="B77" t="str">
            <v>Equipement des forces</v>
          </cell>
          <cell r="C77">
            <v>2</v>
          </cell>
          <cell r="D77" t="str">
            <v>EQUIPEMENT DES FORCES TERRESTRES</v>
          </cell>
          <cell r="E77">
            <v>27</v>
          </cell>
          <cell r="F77" t="str">
            <v>Combat débarqué - VBCI</v>
          </cell>
          <cell r="G77" t="str">
            <v>51 - 52 - 31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1</v>
          </cell>
          <cell r="P77">
            <v>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146</v>
          </cell>
          <cell r="B78" t="str">
            <v>Equipement des forces</v>
          </cell>
          <cell r="C78">
            <v>2</v>
          </cell>
          <cell r="D78" t="str">
            <v>EQUIPEMENT DES FORCES TERRESTRES</v>
          </cell>
          <cell r="E78">
            <v>28</v>
          </cell>
          <cell r="F78" t="str">
            <v xml:space="preserve">Combat débarqué </v>
          </cell>
          <cell r="G78" t="str">
            <v>51 - 52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146</v>
          </cell>
          <cell r="B79" t="str">
            <v>Equipement des forces</v>
          </cell>
          <cell r="C79">
            <v>2</v>
          </cell>
          <cell r="D79" t="str">
            <v>EQUIPEMENT DES FORCES TERRESTRES</v>
          </cell>
          <cell r="E79">
            <v>29</v>
          </cell>
          <cell r="F79" t="str">
            <v>Défense sol-air - FSAF</v>
          </cell>
          <cell r="G79" t="str">
            <v>51 - 52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>
            <v>146</v>
          </cell>
          <cell r="B80" t="str">
            <v>Equipement des forces</v>
          </cell>
          <cell r="C80">
            <v>2</v>
          </cell>
          <cell r="D80" t="str">
            <v>EQUIPEMENT DES FORCES TERRESTRES</v>
          </cell>
          <cell r="E80">
            <v>30</v>
          </cell>
          <cell r="F80" t="str">
            <v xml:space="preserve">Défense sol-air </v>
          </cell>
          <cell r="G80" t="str">
            <v>51 - 52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146</v>
          </cell>
          <cell r="B81" t="str">
            <v>Equipement des forces</v>
          </cell>
          <cell r="C81">
            <v>2</v>
          </cell>
          <cell r="D81" t="str">
            <v>EQUIPEMENT DES FORCES TERRESTRES</v>
          </cell>
          <cell r="E81">
            <v>31</v>
          </cell>
          <cell r="F81" t="str">
            <v>Frappes dans la profondeur - COBRA</v>
          </cell>
          <cell r="G81" t="str">
            <v>51 - 52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146</v>
          </cell>
          <cell r="B82" t="str">
            <v>Equipement des forces</v>
          </cell>
          <cell r="C82">
            <v>2</v>
          </cell>
          <cell r="D82" t="str">
            <v>EQUIPEMENT DES FORCES TERRESTRES</v>
          </cell>
          <cell r="E82">
            <v>32</v>
          </cell>
          <cell r="F82" t="str">
            <v xml:space="preserve">Frappes dans la profondeur </v>
          </cell>
          <cell r="G82" t="str">
            <v>51 - 52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>
            <v>146</v>
          </cell>
          <cell r="B83" t="str">
            <v>Equipement des forces</v>
          </cell>
          <cell r="C83">
            <v>2</v>
          </cell>
          <cell r="D83" t="str">
            <v>EQUIPEMENT DES FORCES TERRESTRES</v>
          </cell>
          <cell r="E83">
            <v>33</v>
          </cell>
          <cell r="F83" t="str">
            <v>Guerre électronique</v>
          </cell>
          <cell r="G83" t="str">
            <v>51 - 52 - 31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0</v>
          </cell>
          <cell r="O83">
            <v>1</v>
          </cell>
          <cell r="P83">
            <v>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146</v>
          </cell>
          <cell r="B84" t="str">
            <v>Equipement des forces</v>
          </cell>
          <cell r="C84">
            <v>2</v>
          </cell>
          <cell r="D84" t="str">
            <v>EQUIPEMENT DES FORCES TERRESTRES</v>
          </cell>
          <cell r="E84">
            <v>34</v>
          </cell>
          <cell r="F84" t="str">
            <v>Simulation</v>
          </cell>
          <cell r="G84" t="str">
            <v>51 - 52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146</v>
          </cell>
          <cell r="B85" t="str">
            <v>Equipement des forces</v>
          </cell>
          <cell r="C85">
            <v>2</v>
          </cell>
          <cell r="D85" t="str">
            <v>EQUIPEMENT DES FORCES TERRESTRES</v>
          </cell>
          <cell r="E85">
            <v>35</v>
          </cell>
          <cell r="F85" t="str">
            <v>Systèmes d’information et de communication - PR4G</v>
          </cell>
          <cell r="G85" t="str">
            <v>51 - 52 - 31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146</v>
          </cell>
          <cell r="B86" t="str">
            <v>Equipement des forces</v>
          </cell>
          <cell r="C86">
            <v>2</v>
          </cell>
          <cell r="D86" t="str">
            <v>EQUIPEMENT DES FORCES TERRESTRES</v>
          </cell>
          <cell r="E86">
            <v>36</v>
          </cell>
          <cell r="F86" t="str">
            <v>Systèmes d’information et de communication  des forces terrestres</v>
          </cell>
          <cell r="G86" t="str">
            <v>51 - 52 - 31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>
            <v>146</v>
          </cell>
          <cell r="B87" t="str">
            <v>Equipement des forces</v>
          </cell>
          <cell r="C87">
            <v>2</v>
          </cell>
          <cell r="D87" t="str">
            <v>EQUIPEMENT DES FORCES TERRESTRES</v>
          </cell>
          <cell r="E87">
            <v>37</v>
          </cell>
          <cell r="F87" t="str">
            <v>Renseignement des forces terrestres</v>
          </cell>
          <cell r="G87" t="str">
            <v>51 - 52 - 31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>
            <v>146</v>
          </cell>
          <cell r="B88" t="str">
            <v>Equipement des forces</v>
          </cell>
          <cell r="C88">
            <v>2</v>
          </cell>
          <cell r="D88" t="str">
            <v>EQUIPEMENT DES FORCES TERRESTRES</v>
          </cell>
          <cell r="E88">
            <v>38</v>
          </cell>
          <cell r="F88" t="str">
            <v>Mobilité logistique</v>
          </cell>
          <cell r="G88" t="str">
            <v>51 - 52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146</v>
          </cell>
          <cell r="B89" t="str">
            <v>Equipement des forces</v>
          </cell>
          <cell r="C89">
            <v>2</v>
          </cell>
          <cell r="D89" t="str">
            <v>EQUIPEMENT DES FORCES TERRESTRES</v>
          </cell>
          <cell r="E89">
            <v>39</v>
          </cell>
          <cell r="F89" t="str">
            <v>Agencement de l’espace terrestre</v>
          </cell>
          <cell r="G89" t="str">
            <v>51 - 52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146</v>
          </cell>
          <cell r="B90" t="str">
            <v>Equipement des forces</v>
          </cell>
          <cell r="C90">
            <v>2</v>
          </cell>
          <cell r="D90" t="str">
            <v>EQUIPEMENT DES FORCES TERRESTRES</v>
          </cell>
          <cell r="E90">
            <v>40</v>
          </cell>
          <cell r="F90" t="str">
            <v>Autres opérations d'armement des forces terrestres</v>
          </cell>
          <cell r="G90" t="str">
            <v>51 - 52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>
            <v>146</v>
          </cell>
          <cell r="B91" t="str">
            <v>Equipement des forces</v>
          </cell>
          <cell r="C91">
            <v>2</v>
          </cell>
          <cell r="D91" t="str">
            <v>EQUIPEMENT DES FORCES TERRESTRES</v>
          </cell>
          <cell r="E91">
            <v>41</v>
          </cell>
          <cell r="F91" t="str">
            <v>Soutien des forces terrestres</v>
          </cell>
          <cell r="G91" t="str">
            <v>21 - 22 - 23 - 31 - 51</v>
          </cell>
          <cell r="H91" t="str">
            <v>PC</v>
          </cell>
          <cell r="I91" t="str">
            <v>rajouter 51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>
            <v>146</v>
          </cell>
          <cell r="B92" t="str">
            <v>Equipement des forces</v>
          </cell>
          <cell r="C92">
            <v>3</v>
          </cell>
          <cell r="D92" t="str">
            <v>EQUIPEMENT DES FORCES NAVALES</v>
          </cell>
          <cell r="E92">
            <v>42</v>
          </cell>
          <cell r="F92" t="str">
            <v xml:space="preserve">Dissuasion - SNLE NG </v>
          </cell>
          <cell r="G92" t="str">
            <v>51 - 52 - 31 - 32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>
            <v>146</v>
          </cell>
          <cell r="B93" t="str">
            <v>Equipement des forces</v>
          </cell>
          <cell r="C93">
            <v>3</v>
          </cell>
          <cell r="D93" t="str">
            <v>EQUIPEMENT DES FORCES NAVALES</v>
          </cell>
          <cell r="E93">
            <v>43</v>
          </cell>
          <cell r="F93" t="str">
            <v>Dissuasion - forces navales</v>
          </cell>
          <cell r="G93" t="str">
            <v>51 - 52 - 31 - 32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>
            <v>146</v>
          </cell>
          <cell r="B94" t="str">
            <v>Equipement des forces</v>
          </cell>
          <cell r="C94">
            <v>3</v>
          </cell>
          <cell r="D94" t="str">
            <v>EQUIPEMENT DES FORCES NAVALES</v>
          </cell>
          <cell r="E94">
            <v>44</v>
          </cell>
          <cell r="F94" t="str">
            <v xml:space="preserve">Sauvegarde </v>
          </cell>
          <cell r="G94" t="str">
            <v>51 - 52 - 31 - 32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>
            <v>146</v>
          </cell>
          <cell r="B95" t="str">
            <v>Equipement des forces</v>
          </cell>
          <cell r="C95">
            <v>3</v>
          </cell>
          <cell r="D95" t="str">
            <v>EQUIPEMENT DES FORCES NAVALES</v>
          </cell>
          <cell r="E95">
            <v>45</v>
          </cell>
          <cell r="F95" t="str">
            <v>Action contre la terre depuis la mer -  PA2</v>
          </cell>
          <cell r="G95" t="str">
            <v>51 - 52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146</v>
          </cell>
          <cell r="B96" t="str">
            <v>Equipement des forces</v>
          </cell>
          <cell r="C96">
            <v>3</v>
          </cell>
          <cell r="D96" t="str">
            <v>EQUIPEMENT DES FORCES NAVALES</v>
          </cell>
          <cell r="E96">
            <v>46</v>
          </cell>
          <cell r="F96" t="str">
            <v>Action contre la terre depuis la mer - RAFALE</v>
          </cell>
          <cell r="G96" t="str">
            <v>51 - 52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146</v>
          </cell>
          <cell r="B97" t="str">
            <v>Equipement des forces</v>
          </cell>
          <cell r="C97">
            <v>3</v>
          </cell>
          <cell r="D97" t="str">
            <v>EQUIPEMENT DES FORCES NAVALES</v>
          </cell>
          <cell r="E97">
            <v>47</v>
          </cell>
          <cell r="F97" t="str">
            <v>Action contre la terre depuis la mer - SCALP EG</v>
          </cell>
          <cell r="G97" t="str">
            <v>51 - 52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>
            <v>146</v>
          </cell>
          <cell r="B98" t="str">
            <v>Equipement des forces</v>
          </cell>
          <cell r="C98">
            <v>3</v>
          </cell>
          <cell r="D98" t="str">
            <v>EQUIPEMENT DES FORCES NAVALES</v>
          </cell>
          <cell r="E98">
            <v>48</v>
          </cell>
          <cell r="F98" t="str">
            <v>Action contre la terre depuis la mer - AASM</v>
          </cell>
          <cell r="G98" t="str">
            <v>51 - 52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  <cell r="P98">
            <v>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146</v>
          </cell>
          <cell r="B99" t="str">
            <v>Equipement des forces</v>
          </cell>
          <cell r="C99">
            <v>3</v>
          </cell>
          <cell r="D99" t="str">
            <v>EQUIPEMENT DES FORCES NAVALES</v>
          </cell>
          <cell r="E99">
            <v>49</v>
          </cell>
          <cell r="F99" t="str">
            <v>Action contre la terre depuis la mer</v>
          </cell>
          <cell r="G99" t="str">
            <v>51 - 52 - 31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146</v>
          </cell>
          <cell r="B100" t="str">
            <v>Equipement des forces</v>
          </cell>
          <cell r="C100">
            <v>3</v>
          </cell>
          <cell r="D100" t="str">
            <v>EQUIPEMENT DES FORCES NAVALES</v>
          </cell>
          <cell r="E100">
            <v>50</v>
          </cell>
          <cell r="F100" t="str">
            <v>Lutte sur mer contre menaces aériennes, maritimes et sous-marines - NH 90</v>
          </cell>
          <cell r="G100" t="str">
            <v>51 - 52 - 31 - 32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>
            <v>146</v>
          </cell>
          <cell r="B101" t="str">
            <v>Equipement des forces</v>
          </cell>
          <cell r="C101">
            <v>3</v>
          </cell>
          <cell r="D101" t="str">
            <v>EQUIPEMENT DES FORCES NAVALES</v>
          </cell>
          <cell r="E101">
            <v>51</v>
          </cell>
          <cell r="F101" t="str">
            <v>Lutte sur mer contre menaces aériennes, maritimes et sous-marines - TORPILLE MU 90</v>
          </cell>
          <cell r="G101" t="str">
            <v>51 - 52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>
            <v>146</v>
          </cell>
          <cell r="B102" t="str">
            <v>Equipement des forces</v>
          </cell>
          <cell r="C102">
            <v>3</v>
          </cell>
          <cell r="D102" t="str">
            <v>EQUIPEMENT DES FORCES NAVALES</v>
          </cell>
          <cell r="E102">
            <v>52</v>
          </cell>
          <cell r="F102" t="str">
            <v>Lutte sur mer contre menaces aériennes, maritimes et sous-marines - MICA</v>
          </cell>
          <cell r="G102" t="str">
            <v>51 - 52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146</v>
          </cell>
          <cell r="B103" t="str">
            <v>Equipement des forces</v>
          </cell>
          <cell r="C103">
            <v>3</v>
          </cell>
          <cell r="D103" t="str">
            <v>EQUIPEMENT DES FORCES NAVALES</v>
          </cell>
          <cell r="E103">
            <v>53</v>
          </cell>
          <cell r="F103" t="str">
            <v>Lutte sur mer contre menaces aériennes, maritimes et sous-marines - BARRACUDA</v>
          </cell>
          <cell r="G103" t="str">
            <v>51 - 52 - 32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1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146</v>
          </cell>
          <cell r="B104" t="str">
            <v>Equipement des forces</v>
          </cell>
          <cell r="C104">
            <v>3</v>
          </cell>
          <cell r="D104" t="str">
            <v>EQUIPEMENT DES FORCES NAVALES</v>
          </cell>
          <cell r="E104">
            <v>54</v>
          </cell>
          <cell r="F104" t="str">
            <v>Lutte sur mer contre menaces aériennes, maritimes et sous-marines - FREMM</v>
          </cell>
          <cell r="G104" t="str">
            <v>51 - 52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146</v>
          </cell>
          <cell r="B105" t="str">
            <v>Equipement des forces</v>
          </cell>
          <cell r="C105">
            <v>3</v>
          </cell>
          <cell r="D105" t="str">
            <v>EQUIPEMENT DES FORCES NAVALES</v>
          </cell>
          <cell r="E105">
            <v>55</v>
          </cell>
          <cell r="F105" t="str">
            <v>Lutte sur mer contre menaces aériennes, maritimes et sous-marines - PAAMS</v>
          </cell>
          <cell r="G105" t="str">
            <v>51 - 52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146</v>
          </cell>
          <cell r="B106" t="str">
            <v>Equipement des forces</v>
          </cell>
          <cell r="C106">
            <v>3</v>
          </cell>
          <cell r="D106" t="str">
            <v>EQUIPEMENT DES FORCES NAVALES</v>
          </cell>
          <cell r="E106">
            <v>56</v>
          </cell>
          <cell r="F106" t="str">
            <v>Lutte sur mer contre menaces aériennes, maritimes et sous-marines - HORIZON</v>
          </cell>
          <cell r="G106" t="str">
            <v>51 - 52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>
            <v>146</v>
          </cell>
          <cell r="B107" t="str">
            <v>Equipement des forces</v>
          </cell>
          <cell r="C107">
            <v>3</v>
          </cell>
          <cell r="D107" t="str">
            <v>EQUIPEMENT DES FORCES NAVALES</v>
          </cell>
          <cell r="E107">
            <v>57</v>
          </cell>
          <cell r="F107" t="str">
            <v>Lutte sur mer contre menaces aériennes, maritimes et sous-marines - FSAF</v>
          </cell>
          <cell r="G107" t="str">
            <v>51 - 52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146</v>
          </cell>
          <cell r="B108" t="str">
            <v>Equipement des forces</v>
          </cell>
          <cell r="C108">
            <v>3</v>
          </cell>
          <cell r="D108" t="str">
            <v>EQUIPEMENT DES FORCES NAVALES</v>
          </cell>
          <cell r="E108">
            <v>58</v>
          </cell>
          <cell r="F108" t="str">
            <v>Lutte sur mer contre menaces aériennes, maritimes et sous-marines</v>
          </cell>
          <cell r="G108" t="str">
            <v>51 - 52 - 31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>
            <v>146</v>
          </cell>
          <cell r="B109" t="str">
            <v>Equipement des forces</v>
          </cell>
          <cell r="C109">
            <v>3</v>
          </cell>
          <cell r="D109" t="str">
            <v>EQUIPEMENT DES FORCES NAVALES</v>
          </cell>
          <cell r="E109">
            <v>59</v>
          </cell>
          <cell r="F109" t="str">
            <v>Lutte contre les mines</v>
          </cell>
          <cell r="G109" t="str">
            <v>51 - 52 - 31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146</v>
          </cell>
          <cell r="B110" t="str">
            <v>Equipement des forces</v>
          </cell>
          <cell r="C110">
            <v>3</v>
          </cell>
          <cell r="D110" t="str">
            <v>EQUIPEMENT DES FORCES NAVALES</v>
          </cell>
          <cell r="E110">
            <v>60</v>
          </cell>
          <cell r="F110" t="str">
            <v>Mobilité et déploiement - BPC</v>
          </cell>
          <cell r="G110" t="str">
            <v>51 - 52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>
            <v>146</v>
          </cell>
          <cell r="B111" t="str">
            <v>Equipement des forces</v>
          </cell>
          <cell r="C111">
            <v>3</v>
          </cell>
          <cell r="D111" t="str">
            <v>EQUIPEMENT DES FORCES NAVALES</v>
          </cell>
          <cell r="E111">
            <v>61</v>
          </cell>
          <cell r="F111" t="str">
            <v>Mobilité et déploiement</v>
          </cell>
          <cell r="G111" t="str">
            <v>51 - 52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146</v>
          </cell>
          <cell r="B112" t="str">
            <v>Equipement des forces</v>
          </cell>
          <cell r="C112">
            <v>3</v>
          </cell>
          <cell r="D112" t="str">
            <v>EQUIPEMENT DES FORCES NAVALES</v>
          </cell>
          <cell r="E112">
            <v>62</v>
          </cell>
          <cell r="F112" t="str">
            <v>C4ISR  des forces navales</v>
          </cell>
          <cell r="G112" t="str">
            <v>51 - 52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146</v>
          </cell>
          <cell r="B113" t="str">
            <v>Equipement des forces</v>
          </cell>
          <cell r="C113">
            <v>3</v>
          </cell>
          <cell r="D113" t="str">
            <v>EQUIPEMENT DES FORCES NAVALES</v>
          </cell>
          <cell r="E113">
            <v>63</v>
          </cell>
          <cell r="F113" t="str">
            <v>Autres opérations d'armement des forces navales</v>
          </cell>
          <cell r="G113" t="str">
            <v>51 - 52 - 31 - 32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>
            <v>146</v>
          </cell>
          <cell r="B114" t="str">
            <v>Equipement des forces</v>
          </cell>
          <cell r="C114">
            <v>3</v>
          </cell>
          <cell r="D114" t="str">
            <v>EQUIPEMENT DES FORCES NAVALES</v>
          </cell>
          <cell r="E114">
            <v>64</v>
          </cell>
          <cell r="F114" t="str">
            <v>Soutien des forces navales</v>
          </cell>
          <cell r="G114" t="str">
            <v>21 - 22 - 23 - 31 - 32 - 51</v>
          </cell>
          <cell r="H114" t="str">
            <v>PC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146</v>
          </cell>
          <cell r="B115" t="str">
            <v>Equipement des forces</v>
          </cell>
          <cell r="C115">
            <v>4</v>
          </cell>
          <cell r="D115" t="str">
            <v>EQUIPEMENT DES FORCES AERIENNES</v>
          </cell>
          <cell r="E115">
            <v>65</v>
          </cell>
          <cell r="F115" t="str">
            <v>Dissuasion - forces aériennes</v>
          </cell>
          <cell r="G115" t="str">
            <v>51 - 52 - 31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1</v>
          </cell>
          <cell r="P115">
            <v>1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146</v>
          </cell>
          <cell r="B116" t="str">
            <v>Equipement des forces</v>
          </cell>
          <cell r="C116">
            <v>4</v>
          </cell>
          <cell r="D116" t="str">
            <v>EQUIPEMENT DES FORCES AERIENNES</v>
          </cell>
          <cell r="E116">
            <v>66</v>
          </cell>
          <cell r="F116" t="str">
            <v>Projection de forces - TLRA</v>
          </cell>
          <cell r="G116" t="str">
            <v>51 - 52 - 31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1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>
            <v>146</v>
          </cell>
          <cell r="B117" t="str">
            <v>Equipement des forces</v>
          </cell>
          <cell r="C117">
            <v>4</v>
          </cell>
          <cell r="D117" t="str">
            <v>EQUIPEMENT DES FORCES AERIENNES</v>
          </cell>
          <cell r="E117">
            <v>67</v>
          </cell>
          <cell r="F117" t="str">
            <v>Projection de forces-  A400M</v>
          </cell>
          <cell r="G117" t="str">
            <v>51 - 52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146</v>
          </cell>
          <cell r="B118" t="str">
            <v>Equipement des forces</v>
          </cell>
          <cell r="C118">
            <v>4</v>
          </cell>
          <cell r="D118" t="str">
            <v>EQUIPEMENT DES FORCES AERIENNES</v>
          </cell>
          <cell r="E118">
            <v>68</v>
          </cell>
          <cell r="F118" t="str">
            <v>Projection de forces</v>
          </cell>
          <cell r="G118" t="str">
            <v>51 - 52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>
            <v>146</v>
          </cell>
          <cell r="B119" t="str">
            <v>Equipement des forces</v>
          </cell>
          <cell r="C119">
            <v>4</v>
          </cell>
          <cell r="D119" t="str">
            <v>EQUIPEMENT DES FORCES AERIENNES</v>
          </cell>
          <cell r="E119">
            <v>69</v>
          </cell>
          <cell r="F119" t="str">
            <v>Frappe dans la profondeur - RAFALE</v>
          </cell>
          <cell r="G119" t="str">
            <v>51 - 52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146</v>
          </cell>
          <cell r="B120" t="str">
            <v>Equipement des forces</v>
          </cell>
          <cell r="C120">
            <v>4</v>
          </cell>
          <cell r="D120" t="str">
            <v>EQUIPEMENT DES FORCES AERIENNES</v>
          </cell>
          <cell r="E120">
            <v>70</v>
          </cell>
          <cell r="F120" t="str">
            <v>Frappe dans la profondeur - MIRAGE 2000 D</v>
          </cell>
          <cell r="G120" t="str">
            <v>51 - 52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146</v>
          </cell>
          <cell r="B121" t="str">
            <v>Equipement des forces</v>
          </cell>
          <cell r="C121">
            <v>4</v>
          </cell>
          <cell r="D121" t="str">
            <v>EQUIPEMENT DES FORCES AERIENNES</v>
          </cell>
          <cell r="E121">
            <v>71</v>
          </cell>
          <cell r="F121" t="str">
            <v>Frappe dans la profondeur - AASM</v>
          </cell>
          <cell r="G121" t="str">
            <v>51 - 52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146</v>
          </cell>
          <cell r="B122" t="str">
            <v>Equipement des forces</v>
          </cell>
          <cell r="C122">
            <v>4</v>
          </cell>
          <cell r="D122" t="str">
            <v>EQUIPEMENT DES FORCES AERIENNES</v>
          </cell>
          <cell r="E122">
            <v>72</v>
          </cell>
          <cell r="F122" t="str">
            <v>Frappe dans la profondeur - APACHE</v>
          </cell>
          <cell r="G122" t="str">
            <v>51 - 52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146</v>
          </cell>
          <cell r="B123" t="str">
            <v>Equipement des forces</v>
          </cell>
          <cell r="C123">
            <v>4</v>
          </cell>
          <cell r="D123" t="str">
            <v>EQUIPEMENT DES FORCES AERIENNES</v>
          </cell>
          <cell r="E123">
            <v>73</v>
          </cell>
          <cell r="F123" t="str">
            <v>Frappe dans la profondeur - SCALP EG</v>
          </cell>
          <cell r="G123" t="str">
            <v>51 - 52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146</v>
          </cell>
          <cell r="B124" t="str">
            <v>Equipement des forces</v>
          </cell>
          <cell r="C124">
            <v>4</v>
          </cell>
          <cell r="D124" t="str">
            <v>EQUIPEMENT DES FORCES AERIENNES</v>
          </cell>
          <cell r="E124">
            <v>74</v>
          </cell>
          <cell r="F124" t="str">
            <v>Frappe dans la profondeur</v>
          </cell>
          <cell r="G124" t="str">
            <v>51 - 52 - 31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1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146</v>
          </cell>
          <cell r="B125" t="str">
            <v>Equipement des forces</v>
          </cell>
          <cell r="C125">
            <v>4</v>
          </cell>
          <cell r="D125" t="str">
            <v>EQUIPEMENT DES FORCES AERIENNES</v>
          </cell>
          <cell r="E125">
            <v>75</v>
          </cell>
          <cell r="F125" t="str">
            <v>Resco</v>
          </cell>
          <cell r="G125" t="str">
            <v>51 - 52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>
            <v>146</v>
          </cell>
          <cell r="B126" t="str">
            <v>Equipement des forces</v>
          </cell>
          <cell r="C126">
            <v>4</v>
          </cell>
          <cell r="D126" t="str">
            <v>EQUIPEMENT DES FORCES AERIENNES</v>
          </cell>
          <cell r="E126">
            <v>76</v>
          </cell>
          <cell r="F126" t="str">
            <v>Sûreté du domaine aérien et spatial - MIRAGE 2000-5</v>
          </cell>
          <cell r="G126" t="str">
            <v>51 - 52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146</v>
          </cell>
          <cell r="B127" t="str">
            <v>Equipement des forces</v>
          </cell>
          <cell r="C127">
            <v>4</v>
          </cell>
          <cell r="D127" t="str">
            <v>EQUIPEMENT DES FORCES AERIENNES</v>
          </cell>
          <cell r="E127">
            <v>77</v>
          </cell>
          <cell r="F127" t="str">
            <v>Sûreté du domaine aérien et spatial - SCCOA</v>
          </cell>
          <cell r="G127" t="str">
            <v>51 - 52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146</v>
          </cell>
          <cell r="B128" t="str">
            <v>Equipement des forces</v>
          </cell>
          <cell r="C128">
            <v>4</v>
          </cell>
          <cell r="D128" t="str">
            <v>EQUIPEMENT DES FORCES AERIENNES</v>
          </cell>
          <cell r="E128">
            <v>78</v>
          </cell>
          <cell r="F128" t="str">
            <v>Sûreté du domaine aérien et spatial - MICA</v>
          </cell>
          <cell r="G128" t="str">
            <v>51 - 52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146</v>
          </cell>
          <cell r="B129" t="str">
            <v>Equipement des forces</v>
          </cell>
          <cell r="C129">
            <v>4</v>
          </cell>
          <cell r="D129" t="str">
            <v>EQUIPEMENT DES FORCES AERIENNES</v>
          </cell>
          <cell r="E129">
            <v>79</v>
          </cell>
          <cell r="F129" t="str">
            <v>Sûreté du domaine aérien et spatial - FSAF</v>
          </cell>
          <cell r="G129" t="str">
            <v>51 - 52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>
            <v>146</v>
          </cell>
          <cell r="B130" t="str">
            <v>Equipement des forces</v>
          </cell>
          <cell r="C130">
            <v>4</v>
          </cell>
          <cell r="D130" t="str">
            <v>EQUIPEMENT DES FORCES AERIENNES</v>
          </cell>
          <cell r="E130">
            <v>80</v>
          </cell>
          <cell r="F130" t="str">
            <v>Sûreté du domaine aérien et spatial</v>
          </cell>
          <cell r="G130" t="str">
            <v>51 - 52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146</v>
          </cell>
          <cell r="B131" t="str">
            <v>Equipement des forces</v>
          </cell>
          <cell r="C131">
            <v>4</v>
          </cell>
          <cell r="D131" t="str">
            <v>EQUIPEMENT DES FORCES AERIENNES</v>
          </cell>
          <cell r="E131">
            <v>81</v>
          </cell>
          <cell r="F131" t="str">
            <v>Systèmes d’information et de communication - MTBA</v>
          </cell>
          <cell r="G131" t="str">
            <v>51 - 52 - 31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146</v>
          </cell>
          <cell r="B132" t="str">
            <v>Equipement des forces</v>
          </cell>
          <cell r="C132">
            <v>4</v>
          </cell>
          <cell r="D132" t="str">
            <v>EQUIPEMENT DES FORCES AERIENNES</v>
          </cell>
          <cell r="E132">
            <v>82</v>
          </cell>
          <cell r="F132" t="str">
            <v>Systèmes d’information et de communication des forces aériennes</v>
          </cell>
          <cell r="G132" t="str">
            <v>51 - 52 - 31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146</v>
          </cell>
          <cell r="B133" t="str">
            <v>Equipement des forces</v>
          </cell>
          <cell r="C133">
            <v>4</v>
          </cell>
          <cell r="D133" t="str">
            <v>EQUIPEMENT DES FORCES AERIENNES</v>
          </cell>
          <cell r="E133">
            <v>83</v>
          </cell>
          <cell r="F133" t="str">
            <v>Renseignement des forces aériennes</v>
          </cell>
          <cell r="G133" t="str">
            <v>51 - 52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146</v>
          </cell>
          <cell r="B134" t="str">
            <v>Equipement des forces</v>
          </cell>
          <cell r="C134">
            <v>4</v>
          </cell>
          <cell r="D134" t="str">
            <v>EQUIPEMENT DES FORCES AERIENNES</v>
          </cell>
          <cell r="E134">
            <v>84</v>
          </cell>
          <cell r="F134" t="str">
            <v>Autres opérations d'armement des forces aériennes</v>
          </cell>
          <cell r="G134" t="str">
            <v>51 - 52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146</v>
          </cell>
          <cell r="B135" t="str">
            <v>Equipement des forces</v>
          </cell>
          <cell r="C135">
            <v>4</v>
          </cell>
          <cell r="D135" t="str">
            <v>EQUIPEMENT DES FORCES AERIENNES</v>
          </cell>
          <cell r="E135">
            <v>85</v>
          </cell>
          <cell r="F135" t="str">
            <v>Soutien des forces aériennes</v>
          </cell>
          <cell r="G135" t="str">
            <v>21 - 22 - 23 - 31 - 32</v>
          </cell>
          <cell r="H135" t="str">
            <v>PC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146</v>
          </cell>
          <cell r="B136" t="str">
            <v>Equipement des forces</v>
          </cell>
          <cell r="C136">
            <v>5</v>
          </cell>
          <cell r="D136" t="str">
            <v>PREPARATION ET CONDUITE DES OPERATIONS D'ARMEMENT</v>
          </cell>
          <cell r="E136">
            <v>86</v>
          </cell>
          <cell r="F136" t="str">
            <v>Conduite des opérations d'armement</v>
          </cell>
          <cell r="G136" t="str">
            <v>21 - 22 - 23 -31 - 51 -52</v>
          </cell>
          <cell r="H136" t="str">
            <v>PC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0</v>
          </cell>
          <cell r="O136">
            <v>1</v>
          </cell>
          <cell r="P136">
            <v>1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146</v>
          </cell>
          <cell r="B137" t="str">
            <v>Equipement des forces</v>
          </cell>
          <cell r="C137">
            <v>5</v>
          </cell>
          <cell r="D137" t="str">
            <v>PREPARATION ET CONDUITE DES OPERATIONS D'ARMEMENT</v>
          </cell>
          <cell r="E137">
            <v>87</v>
          </cell>
          <cell r="F137" t="str">
            <v>Investissements techniques et essais</v>
          </cell>
          <cell r="G137" t="str">
            <v>22 - 22 - 23 -31 - 51 -52</v>
          </cell>
          <cell r="H137" t="str">
            <v>PC</v>
          </cell>
          <cell r="J137">
            <v>0</v>
          </cell>
          <cell r="K137">
            <v>1</v>
          </cell>
          <cell r="L137">
            <v>1</v>
          </cell>
          <cell r="M137">
            <v>1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146</v>
          </cell>
          <cell r="B138" t="str">
            <v>Equipement des forces</v>
          </cell>
          <cell r="C138">
            <v>5</v>
          </cell>
          <cell r="D138" t="str">
            <v>PREPARATION ET CONDUITE DES OPERATIONS D'ARMEMENT</v>
          </cell>
          <cell r="E138">
            <v>89</v>
          </cell>
          <cell r="F138" t="str">
            <v>Soutien DGA</v>
          </cell>
          <cell r="G138" t="str">
            <v>24 - 22 - 23 -31 - 51 -52</v>
          </cell>
          <cell r="H138" t="str">
            <v>PC</v>
          </cell>
          <cell r="J138">
            <v>0</v>
          </cell>
          <cell r="K138">
            <v>1</v>
          </cell>
          <cell r="L138">
            <v>1</v>
          </cell>
          <cell r="M138">
            <v>1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146</v>
          </cell>
          <cell r="B139" t="str">
            <v>Equipement des forces</v>
          </cell>
          <cell r="C139">
            <v>5</v>
          </cell>
          <cell r="D139" t="str">
            <v>PREPARATION ET CONDUITE DES OPERATIONS D'ARMEMENT</v>
          </cell>
          <cell r="E139">
            <v>90</v>
          </cell>
          <cell r="F139" t="str">
            <v>Nucléaire: simulation, sécurité et matière</v>
          </cell>
          <cell r="G139" t="str">
            <v>21 - 22 - 23 -31 - 51 -52 - 32</v>
          </cell>
          <cell r="H139" t="str">
            <v>PC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146</v>
          </cell>
          <cell r="B140" t="str">
            <v>Equipement des forces</v>
          </cell>
          <cell r="C140">
            <v>5</v>
          </cell>
          <cell r="D140" t="str">
            <v>PREPARATION ET CONDUITE DES OPERATIONS D'ARMEMENT</v>
          </cell>
          <cell r="E140">
            <v>91</v>
          </cell>
          <cell r="F140" t="str">
            <v>Soutien autres programmes</v>
          </cell>
          <cell r="G140" t="str">
            <v>21 - 22 - 23 - 31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158</v>
          </cell>
          <cell r="B141" t="str">
            <v>Indemnisation des victimes des persécutions antisémites et des actes de barbarie pendant la seconde guerre mondiale</v>
          </cell>
          <cell r="C141">
            <v>1</v>
          </cell>
          <cell r="D141" t="str">
            <v>Indemnisation des orphelins de la déportation et des victimes de spoliations du fait des législations antisémites en vigueur pendant l'Occupation</v>
          </cell>
          <cell r="E141" t="str">
            <v>10</v>
          </cell>
          <cell r="G141">
            <v>61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158</v>
          </cell>
          <cell r="B142" t="str">
            <v>Indemnisation des victimes des persécutions antisémites et des actes de barbarie pendant la seconde guerre mondiale</v>
          </cell>
          <cell r="C142">
            <v>2</v>
          </cell>
          <cell r="D142" t="str">
            <v>Indemnisation des victimes d'actes de barbarie durant la seconde guerre mondiale</v>
          </cell>
          <cell r="E142" t="str">
            <v>20</v>
          </cell>
          <cell r="G142">
            <v>61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212</v>
          </cell>
          <cell r="B143" t="str">
            <v>Soutien de la politique de défense</v>
          </cell>
          <cell r="C143">
            <v>1</v>
          </cell>
          <cell r="D143" t="str">
            <v>Direction et pilotage</v>
          </cell>
          <cell r="E143">
            <v>10</v>
          </cell>
          <cell r="G143" t="str">
            <v>21 - 22 - 23 - 31 - 64-51 - 32 - 63</v>
          </cell>
          <cell r="H143" t="str">
            <v>PC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0</v>
          </cell>
          <cell r="Q143">
            <v>0</v>
          </cell>
          <cell r="R143">
            <v>0</v>
          </cell>
          <cell r="S143">
            <v>1</v>
          </cell>
          <cell r="T143">
            <v>1</v>
          </cell>
          <cell r="U143">
            <v>0</v>
          </cell>
        </row>
        <row r="144">
          <cell r="A144">
            <v>212</v>
          </cell>
          <cell r="B144" t="str">
            <v>Soutien de la politique de défense</v>
          </cell>
          <cell r="C144">
            <v>2</v>
          </cell>
          <cell r="D144" t="str">
            <v>Fonction de contrôle</v>
          </cell>
          <cell r="E144">
            <v>20</v>
          </cell>
          <cell r="G144" t="str">
            <v>21 - 22 - 23 - 31 - 51</v>
          </cell>
          <cell r="H144" t="str">
            <v>PC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0</v>
          </cell>
          <cell r="O144">
            <v>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212</v>
          </cell>
          <cell r="B145" t="str">
            <v>Soutien de la politique de défense</v>
          </cell>
          <cell r="C145">
            <v>3</v>
          </cell>
          <cell r="D145" t="str">
            <v>Gestion centrale</v>
          </cell>
          <cell r="E145">
            <v>31</v>
          </cell>
          <cell r="F145" t="str">
            <v>Gestion centrale  - programme 212</v>
          </cell>
          <cell r="G145" t="str">
            <v>21 - 22 - 23 - 31 - 32 -51 - 63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1</v>
          </cell>
          <cell r="T145">
            <v>0</v>
          </cell>
          <cell r="U145">
            <v>0</v>
          </cell>
        </row>
        <row r="146">
          <cell r="A146">
            <v>212</v>
          </cell>
          <cell r="B146" t="str">
            <v>Soutien de la politique de défense</v>
          </cell>
          <cell r="C146">
            <v>3</v>
          </cell>
          <cell r="D146" t="str">
            <v>Gestion centrale</v>
          </cell>
          <cell r="E146">
            <v>32</v>
          </cell>
          <cell r="F146" t="str">
            <v>Soutien autres programmes</v>
          </cell>
          <cell r="G146" t="str">
            <v xml:space="preserve">21 - 22 - 23 - 31 </v>
          </cell>
          <cell r="H146" t="str">
            <v>PC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212</v>
          </cell>
          <cell r="B147" t="str">
            <v>Soutien de la politique de défense</v>
          </cell>
          <cell r="C147">
            <v>4</v>
          </cell>
          <cell r="D147" t="str">
            <v>Politique immobilière</v>
          </cell>
          <cell r="E147">
            <v>41</v>
          </cell>
          <cell r="F147" t="str">
            <v>Logement familial</v>
          </cell>
          <cell r="G147" t="str">
            <v xml:space="preserve">21 - 22 - 23 - 31-51 - 63  </v>
          </cell>
          <cell r="H147" t="str">
            <v>PC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</row>
        <row r="148">
          <cell r="A148">
            <v>212</v>
          </cell>
          <cell r="B148" t="str">
            <v>Soutien de la politique de défense</v>
          </cell>
          <cell r="C148">
            <v>4</v>
          </cell>
          <cell r="D148" t="str">
            <v>Politique immobilière</v>
          </cell>
          <cell r="E148">
            <v>42</v>
          </cell>
          <cell r="F148" t="str">
            <v>infrastructure</v>
          </cell>
          <cell r="G148" t="str">
            <v>21 - 22 - 23 - 31 - 51- 63 - 32 - 52</v>
          </cell>
          <cell r="H148" t="str">
            <v>PC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</row>
        <row r="149">
          <cell r="A149">
            <v>212</v>
          </cell>
          <cell r="B149" t="str">
            <v>Soutien de la politique de défense</v>
          </cell>
          <cell r="C149">
            <v>5</v>
          </cell>
          <cell r="D149" t="str">
            <v>Systèmes d'information, d'administration et de gestion</v>
          </cell>
          <cell r="E149">
            <v>50</v>
          </cell>
          <cell r="G149" t="str">
            <v xml:space="preserve">21 - 22 - 23 - 31 - 51 </v>
          </cell>
          <cell r="H149" t="str">
            <v>PC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0</v>
          </cell>
          <cell r="O149">
            <v>1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212</v>
          </cell>
          <cell r="B150" t="str">
            <v>Soutien de la politique de défense</v>
          </cell>
          <cell r="C150">
            <v>6</v>
          </cell>
          <cell r="D150" t="str">
            <v>Action sociale</v>
          </cell>
          <cell r="E150">
            <v>60</v>
          </cell>
          <cell r="G150" t="str">
            <v>21 - 22 - 23 - 31 - 51  - 32</v>
          </cell>
          <cell r="H150" t="str">
            <v>PC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152</v>
          </cell>
          <cell r="B151" t="str">
            <v>Gendarmerie nationale</v>
          </cell>
          <cell r="C151">
            <v>1</v>
          </cell>
          <cell r="D151" t="str">
            <v>Ordre et sécurité publics</v>
          </cell>
          <cell r="E151">
            <v>10</v>
          </cell>
          <cell r="G151" t="str">
            <v>21 - 22 - 23 - 31 - 51  - 52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0</v>
          </cell>
          <cell r="O151">
            <v>1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152</v>
          </cell>
          <cell r="B152" t="str">
            <v>Gendarmerie nationale</v>
          </cell>
          <cell r="C152">
            <v>2</v>
          </cell>
          <cell r="D152" t="str">
            <v>Sécurité routière</v>
          </cell>
          <cell r="E152">
            <v>20</v>
          </cell>
          <cell r="G152" t="str">
            <v>21 - 22 - 23 - 31 - 51  - 52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0</v>
          </cell>
          <cell r="O152">
            <v>1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152</v>
          </cell>
          <cell r="B153" t="str">
            <v>Gendarmerie nationale</v>
          </cell>
          <cell r="C153">
            <v>3</v>
          </cell>
          <cell r="D153" t="str">
            <v>Police judiciaire et concours à la justice</v>
          </cell>
          <cell r="E153">
            <v>30</v>
          </cell>
          <cell r="G153" t="str">
            <v>21 - 22 - 23 - 31 - 51  - 52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0</v>
          </cell>
          <cell r="O153">
            <v>1</v>
          </cell>
          <cell r="P153">
            <v>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152</v>
          </cell>
          <cell r="B154" t="str">
            <v>Gendarmerie nationale</v>
          </cell>
          <cell r="C154">
            <v>4</v>
          </cell>
          <cell r="D154" t="str">
            <v>Commandement, ressources humaines et logistique</v>
          </cell>
          <cell r="E154">
            <v>40</v>
          </cell>
          <cell r="G154" t="str">
            <v>21 - 22 - 23 - 31 - 51  - 52 - 63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0</v>
          </cell>
          <cell r="O154">
            <v>1</v>
          </cell>
          <cell r="P154">
            <v>1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</row>
        <row r="155">
          <cell r="A155">
            <v>152</v>
          </cell>
          <cell r="B155" t="str">
            <v>Gendarmerie nationale</v>
          </cell>
          <cell r="C155">
            <v>5</v>
          </cell>
          <cell r="D155" t="str">
            <v>Exercice des missions militaires</v>
          </cell>
          <cell r="E155">
            <v>50</v>
          </cell>
          <cell r="G155" t="str">
            <v>21 - 22 - 23 - 31 - 51  - 52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0</v>
          </cell>
          <cell r="O155">
            <v>1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167</v>
          </cell>
          <cell r="B156" t="str">
            <v>Liens entre la nation et son armée</v>
          </cell>
          <cell r="C156">
            <v>1</v>
          </cell>
          <cell r="D156" t="str">
            <v>Journée d'appel de préparation à la défense</v>
          </cell>
          <cell r="E156">
            <v>10</v>
          </cell>
          <cell r="G156" t="str">
            <v xml:space="preserve">21 - 22 - 23 - 31 - 51 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167</v>
          </cell>
          <cell r="B157" t="str">
            <v>Liens entre la nation et son armée</v>
          </cell>
          <cell r="C157">
            <v>2</v>
          </cell>
          <cell r="D157" t="str">
            <v>Politique de mémoire</v>
          </cell>
          <cell r="E157">
            <v>20</v>
          </cell>
          <cell r="G157" t="str">
            <v>21 - 22 - 23 - 31 - 63 - 51 - 72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</row>
        <row r="158">
          <cell r="A158">
            <v>167</v>
          </cell>
          <cell r="B158" t="str">
            <v>Liens entre la nation et son armée</v>
          </cell>
          <cell r="C158">
            <v>3</v>
          </cell>
          <cell r="D158" t="str">
            <v>Promotion et valorisation du patrimoine culturel</v>
          </cell>
          <cell r="E158">
            <v>30</v>
          </cell>
          <cell r="G158" t="str">
            <v>21 - 22 - 23 - 31 - 32 - 51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167</v>
          </cell>
          <cell r="B159" t="str">
            <v>Liens entre la nation et son armée</v>
          </cell>
          <cell r="C159">
            <v>4</v>
          </cell>
          <cell r="D159" t="str">
            <v>Communication</v>
          </cell>
          <cell r="E159">
            <v>40</v>
          </cell>
          <cell r="G159" t="str">
            <v>21 - 22 - 23 - 31 - 32 - 51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169</v>
          </cell>
          <cell r="B160" t="str">
            <v>Mémoire, reconnaissance et réparation en faveur du monde combattant</v>
          </cell>
          <cell r="C160">
            <v>1</v>
          </cell>
          <cell r="D160" t="str">
            <v>Administration de la dette viagère</v>
          </cell>
          <cell r="E160">
            <v>10</v>
          </cell>
          <cell r="F160" t="str">
            <v>Pensions militaires d'invalidité de victimes de guerre et allocations rattachées</v>
          </cell>
          <cell r="G160">
            <v>61</v>
          </cell>
          <cell r="I160">
            <v>61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169</v>
          </cell>
          <cell r="B161" t="str">
            <v>Mémoire, reconnaissance et réparation en faveur du monde combattant</v>
          </cell>
          <cell r="C161">
            <v>1</v>
          </cell>
          <cell r="D161" t="str">
            <v>Administration de la dette viagère</v>
          </cell>
          <cell r="E161">
            <v>11</v>
          </cell>
          <cell r="F161" t="str">
            <v>Retraite du combattant</v>
          </cell>
          <cell r="G161">
            <v>61</v>
          </cell>
          <cell r="I161">
            <v>61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169</v>
          </cell>
          <cell r="B162" t="str">
            <v>Mémoire, reconnaissance et réparation en faveur du monde combattant</v>
          </cell>
          <cell r="C162">
            <v>2</v>
          </cell>
          <cell r="D162" t="str">
            <v>Gestion des droits liés aux pensions militaires d'invalidité</v>
          </cell>
          <cell r="E162">
            <v>20</v>
          </cell>
          <cell r="F162" t="str">
            <v>Soins médicaux gratuits et suivi sanitaire des anciens militaires</v>
          </cell>
          <cell r="G162" t="str">
            <v>61 - 62 - 63 - 64</v>
          </cell>
          <cell r="I162" t="str">
            <v>61 - 62 - 63 - 64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0</v>
          </cell>
        </row>
        <row r="163">
          <cell r="A163">
            <v>169</v>
          </cell>
          <cell r="B163" t="str">
            <v>Mémoire, reconnaissance et réparation en faveur du monde combattant</v>
          </cell>
          <cell r="C163">
            <v>2</v>
          </cell>
          <cell r="D163" t="str">
            <v>Gestion des droits liés aux pensions militaires d'invalidité</v>
          </cell>
          <cell r="E163">
            <v>21</v>
          </cell>
          <cell r="F163" t="str">
            <v>Appareillage des mutilés</v>
          </cell>
          <cell r="G163" t="str">
            <v>61 - 62 - 63 - 64</v>
          </cell>
          <cell r="I163" t="str">
            <v>61 - 62 - 63 - 64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0</v>
          </cell>
        </row>
        <row r="164">
          <cell r="A164">
            <v>169</v>
          </cell>
          <cell r="B164" t="str">
            <v>Mémoire, reconnaissance et réparation en faveur du monde combattant</v>
          </cell>
          <cell r="C164">
            <v>2</v>
          </cell>
          <cell r="D164" t="str">
            <v>Gestion des droits liés aux pensions militaires d'invalidité</v>
          </cell>
          <cell r="E164">
            <v>22</v>
          </cell>
          <cell r="F164" t="str">
            <v>Remboursement des réductions de transport accordées aux invalides</v>
          </cell>
          <cell r="G164">
            <v>61</v>
          </cell>
          <cell r="I164" t="str">
            <v>61 (PCE 651281 ET ou  652212)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A165">
            <v>169</v>
          </cell>
          <cell r="B165" t="str">
            <v>Mémoire, reconnaissance et réparation en faveur du monde combattant</v>
          </cell>
          <cell r="C165">
            <v>2</v>
          </cell>
          <cell r="D165" t="str">
            <v>Gestion des droits liés aux pensions militaires d'invalidité</v>
          </cell>
          <cell r="E165">
            <v>23</v>
          </cell>
          <cell r="F165" t="str">
            <v>Remboursement des prestations de sécurité sociale aux invalides</v>
          </cell>
          <cell r="G165">
            <v>64</v>
          </cell>
          <cell r="I165" t="str">
            <v>64 (PCE 6541412 OU 6541418 OU 651281)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</row>
        <row r="166">
          <cell r="A166">
            <v>169</v>
          </cell>
          <cell r="B166" t="str">
            <v>Mémoire, reconnaissance et réparation en faveur du monde combattant</v>
          </cell>
          <cell r="C166">
            <v>3</v>
          </cell>
          <cell r="D166" t="str">
            <v>Solidarité</v>
          </cell>
          <cell r="E166">
            <v>30</v>
          </cell>
          <cell r="F166" t="str">
            <v>Fonds de solidarité pour les anciens combattants d'Afrique du Nord et d'Indochine</v>
          </cell>
          <cell r="G166">
            <v>61</v>
          </cell>
          <cell r="I166">
            <v>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169</v>
          </cell>
          <cell r="B167" t="str">
            <v>Mémoire, reconnaissance et réparation en faveur du monde combattant</v>
          </cell>
          <cell r="C167">
            <v>3</v>
          </cell>
          <cell r="D167" t="str">
            <v>Solidarité</v>
          </cell>
          <cell r="E167">
            <v>31</v>
          </cell>
          <cell r="F167" t="str">
            <v>Majoration des rentes mutualistes des anciens combattants et victimes de guerre</v>
          </cell>
          <cell r="G167" t="str">
            <v>61 ou 64</v>
          </cell>
          <cell r="I167" t="str">
            <v xml:space="preserve">64 ou 61 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1</v>
          </cell>
          <cell r="U167">
            <v>0</v>
          </cell>
        </row>
        <row r="168">
          <cell r="A168">
            <v>169</v>
          </cell>
          <cell r="B168" t="str">
            <v>Mémoire, reconnaissance et réparation en faveur du monde combattant</v>
          </cell>
          <cell r="C168">
            <v>3</v>
          </cell>
          <cell r="D168" t="str">
            <v>Solidarité</v>
          </cell>
          <cell r="E168">
            <v>32</v>
          </cell>
          <cell r="F168" t="str">
            <v>Subventions aux associations et œuvres diverses</v>
          </cell>
          <cell r="G168">
            <v>64</v>
          </cell>
          <cell r="I168">
            <v>64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</row>
        <row r="169">
          <cell r="A169">
            <v>169</v>
          </cell>
          <cell r="B169" t="str">
            <v>Mémoire, reconnaissance et réparation en faveur du monde combattant</v>
          </cell>
          <cell r="C169">
            <v>3</v>
          </cell>
          <cell r="D169" t="str">
            <v>Solidarité</v>
          </cell>
          <cell r="E169">
            <v>33</v>
          </cell>
          <cell r="F169" t="str">
            <v>Indemnités, pécules et frais de voyages sur les tombes</v>
          </cell>
          <cell r="G169" t="str">
            <v>61-</v>
          </cell>
          <cell r="I169">
            <v>61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169</v>
          </cell>
          <cell r="B170" t="str">
            <v>Mémoire, reconnaissance et réparation en faveur du monde combattant</v>
          </cell>
          <cell r="C170">
            <v>3</v>
          </cell>
          <cell r="D170" t="str">
            <v>Solidarité</v>
          </cell>
          <cell r="E170">
            <v>34</v>
          </cell>
          <cell r="F170" t="str">
            <v xml:space="preserve">Action sociale en faveur du monde combattant (ONACVG) </v>
          </cell>
          <cell r="G170" t="str">
            <v>61 - 32</v>
          </cell>
          <cell r="I170" t="str">
            <v>rajouter sociale dans le libellé 61 (PCE 651232)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0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169</v>
          </cell>
          <cell r="B171" t="str">
            <v>Mémoire, reconnaissance et réparation en faveur du monde combattant</v>
          </cell>
          <cell r="C171">
            <v>3</v>
          </cell>
          <cell r="D171" t="str">
            <v>Solidarité</v>
          </cell>
          <cell r="E171">
            <v>35</v>
          </cell>
          <cell r="F171" t="str">
            <v>Subventions de fonctionnement de l'ONAC</v>
          </cell>
          <cell r="G171">
            <v>32</v>
          </cell>
          <cell r="I171">
            <v>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169</v>
          </cell>
          <cell r="B172" t="str">
            <v>Mémoire, reconnaissance et réparation en faveur du monde combattant</v>
          </cell>
          <cell r="C172">
            <v>3</v>
          </cell>
          <cell r="D172" t="str">
            <v>Solidarité</v>
          </cell>
          <cell r="E172">
            <v>36</v>
          </cell>
          <cell r="F172" t="str">
            <v>Suvbventions de fonctionnement de l'INI</v>
          </cell>
          <cell r="G172">
            <v>32</v>
          </cell>
          <cell r="I172">
            <v>32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169</v>
          </cell>
          <cell r="B173" t="str">
            <v>Mémoire, reconnaissance et réparation en faveur du monde combattant</v>
          </cell>
          <cell r="C173">
            <v>4</v>
          </cell>
          <cell r="D173" t="str">
            <v>Entretien des lieux de mémoires</v>
          </cell>
          <cell r="E173">
            <v>40</v>
          </cell>
          <cell r="G173" t="str">
            <v>21 - 22 - 23 - 31 - 51</v>
          </cell>
          <cell r="I173" t="str">
            <v xml:space="preserve">21 22 23 31 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0</v>
          </cell>
          <cell r="O173">
            <v>1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169</v>
          </cell>
          <cell r="B174" t="str">
            <v>Mémoire, reconnaissance et réparation en faveur du monde combattant</v>
          </cell>
          <cell r="C174">
            <v>5</v>
          </cell>
          <cell r="D174" t="str">
            <v xml:space="preserve">Soutien </v>
          </cell>
          <cell r="E174">
            <v>50</v>
          </cell>
          <cell r="G174" t="str">
            <v>21 - 22 - 23 - 31  - 51</v>
          </cell>
          <cell r="I174" t="str">
            <v xml:space="preserve">21 22 23 31 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0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>
            <v>191</v>
          </cell>
          <cell r="B175" t="str">
            <v>Recherche duale</v>
          </cell>
          <cell r="C175">
            <v>1</v>
          </cell>
          <cell r="D175" t="str">
            <v>Recherche duale en sciences du vivant</v>
          </cell>
          <cell r="E175">
            <v>10</v>
          </cell>
          <cell r="G175">
            <v>32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>
            <v>191</v>
          </cell>
          <cell r="B176" t="str">
            <v>Recherche duale</v>
          </cell>
          <cell r="C176">
            <v>2</v>
          </cell>
          <cell r="D176" t="str">
            <v>Recherche duale en sciences et techniques de l'information et de la communication.</v>
          </cell>
          <cell r="E176">
            <v>20</v>
          </cell>
          <cell r="G176">
            <v>32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>
            <v>191</v>
          </cell>
          <cell r="B177" t="str">
            <v>Recherche duale</v>
          </cell>
          <cell r="C177">
            <v>3</v>
          </cell>
          <cell r="D177" t="str">
            <v>Recherche duale dans le domaine aérospatiale</v>
          </cell>
          <cell r="E177">
            <v>30</v>
          </cell>
          <cell r="G177">
            <v>32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>
            <v>191</v>
          </cell>
          <cell r="B178" t="str">
            <v>Recherche duale</v>
          </cell>
          <cell r="C178">
            <v>4</v>
          </cell>
          <cell r="D178" t="str">
            <v>Autres recherches et développements technogiques duaux</v>
          </cell>
          <cell r="E178">
            <v>40</v>
          </cell>
          <cell r="G178">
            <v>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F2008"/>
      <sheetName val="BD LFI 2007"/>
    </sheetNames>
    <sheetDataSet>
      <sheetData sheetId="0" refreshError="1"/>
      <sheetData sheetId="1" refreshError="1">
        <row r="2">
          <cell r="A2" t="str">
            <v>Article 2007</v>
          </cell>
          <cell r="B2" t="str">
            <v>Programme</v>
          </cell>
          <cell r="C2" t="str">
            <v>Nom programme</v>
          </cell>
          <cell r="D2" t="str">
            <v>Nom action</v>
          </cell>
          <cell r="E2" t="str">
            <v>Numéro BOP</v>
          </cell>
          <cell r="F2" t="str">
            <v>Libellé BOP</v>
          </cell>
          <cell r="G2" t="str">
            <v>Numéro ssaction</v>
          </cell>
          <cell r="H2" t="str">
            <v>Nom ssaction</v>
          </cell>
          <cell r="I2" t="str">
            <v>Direction</v>
          </cell>
          <cell r="J2" t="str">
            <v>Titre</v>
          </cell>
          <cell r="K2" t="str">
            <v>LFI 2007 AE</v>
          </cell>
          <cell r="L2" t="str">
            <v>LFI 2007 CP</v>
          </cell>
          <cell r="M2" t="str">
            <v>RdC2006 AE</v>
          </cell>
          <cell r="N2" t="str">
            <v>RdC2006 CP</v>
          </cell>
          <cell r="O2" t="str">
            <v>RdC2007 AE</v>
          </cell>
          <cell r="P2" t="str">
            <v>RdC2007 CP</v>
          </cell>
          <cell r="Q2" t="str">
            <v>CatAE21</v>
          </cell>
          <cell r="R2" t="str">
            <v>CatCP21</v>
          </cell>
          <cell r="S2" t="str">
            <v>CatAE22</v>
          </cell>
          <cell r="T2" t="str">
            <v>CatCP22</v>
          </cell>
          <cell r="U2" t="str">
            <v>CatAE23</v>
          </cell>
          <cell r="V2" t="str">
            <v>CatCP23</v>
          </cell>
          <cell r="W2" t="str">
            <v>CatAE31</v>
          </cell>
          <cell r="X2" t="str">
            <v>CatCP31</v>
          </cell>
          <cell r="Y2" t="str">
            <v>CatAE32</v>
          </cell>
          <cell r="Z2" t="str">
            <v>CatCP32</v>
          </cell>
          <cell r="AA2" t="str">
            <v>CatAE51</v>
          </cell>
          <cell r="AB2" t="str">
            <v>CatCP51</v>
          </cell>
          <cell r="AC2" t="str">
            <v>CatAE52</v>
          </cell>
          <cell r="AD2" t="str">
            <v>CatCP52</v>
          </cell>
          <cell r="AE2" t="str">
            <v>CatAE61</v>
          </cell>
          <cell r="AF2" t="str">
            <v>CatCP61</v>
          </cell>
          <cell r="AG2" t="str">
            <v>CatAE62</v>
          </cell>
          <cell r="AH2" t="str">
            <v>CatCP62</v>
          </cell>
          <cell r="AI2" t="str">
            <v>CatAE63</v>
          </cell>
          <cell r="AJ2" t="str">
            <v>CatCP63</v>
          </cell>
          <cell r="AK2" t="str">
            <v>CatAE64</v>
          </cell>
          <cell r="AL2" t="str">
            <v>CatCP64</v>
          </cell>
        </row>
        <row r="3">
          <cell r="A3">
            <v>14210</v>
          </cell>
          <cell r="B3">
            <v>142</v>
          </cell>
          <cell r="C3" t="str">
            <v xml:space="preserve">Enseignement supérieur et recherche agricoles </v>
          </cell>
          <cell r="D3" t="str">
            <v>1- Enseignement supérieur</v>
          </cell>
          <cell r="E3" t="str">
            <v>14202C</v>
          </cell>
          <cell r="F3" t="str">
            <v>Bop Central SG</v>
          </cell>
          <cell r="G3">
            <v>10</v>
          </cell>
          <cell r="H3" t="str">
            <v>Personnel de l’enseignement supérieur</v>
          </cell>
          <cell r="I3" t="str">
            <v>DGER</v>
          </cell>
          <cell r="J3" t="str">
            <v>Titre 2</v>
          </cell>
          <cell r="K3">
            <v>156417623.45237491</v>
          </cell>
          <cell r="L3">
            <v>156417623.45237491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14211</v>
          </cell>
          <cell r="B4">
            <v>142</v>
          </cell>
          <cell r="C4" t="str">
            <v xml:space="preserve">Enseignement supérieur et recherche agricoles </v>
          </cell>
          <cell r="D4" t="str">
            <v>1- Enseignement supérieur</v>
          </cell>
          <cell r="E4" t="str">
            <v>14202C</v>
          </cell>
          <cell r="F4" t="str">
            <v>Bop Central SG</v>
          </cell>
          <cell r="G4">
            <v>11</v>
          </cell>
          <cell r="H4" t="str">
            <v>Personnel MAD</v>
          </cell>
          <cell r="I4" t="str">
            <v>DGER</v>
          </cell>
          <cell r="J4" t="str">
            <v>Titre 2</v>
          </cell>
          <cell r="K4">
            <v>240155.5476251072</v>
          </cell>
          <cell r="L4">
            <v>240155.5476251072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14212</v>
          </cell>
          <cell r="B5">
            <v>142</v>
          </cell>
          <cell r="C5" t="str">
            <v xml:space="preserve">Enseignement supérieur et recherche agricoles </v>
          </cell>
          <cell r="D5" t="str">
            <v>1- Enseignement supérieur</v>
          </cell>
          <cell r="E5" t="str">
            <v>14201C</v>
          </cell>
          <cell r="F5" t="str">
            <v>Bop Central Dger</v>
          </cell>
          <cell r="G5">
            <v>12</v>
          </cell>
          <cell r="H5" t="str">
            <v>Etablissements d’enseignement supérieur publics - HCPER</v>
          </cell>
          <cell r="I5" t="str">
            <v>DGER</v>
          </cell>
          <cell r="J5" t="str">
            <v>Autres titres</v>
          </cell>
          <cell r="K5">
            <v>41672560</v>
          </cell>
          <cell r="L5">
            <v>41879530</v>
          </cell>
          <cell r="M5">
            <v>0</v>
          </cell>
          <cell r="N5">
            <v>2010000</v>
          </cell>
          <cell r="O5">
            <v>1888000</v>
          </cell>
          <cell r="P5">
            <v>3888000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41672560</v>
          </cell>
          <cell r="Z5">
            <v>41879530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14213</v>
          </cell>
          <cell r="B6">
            <v>142</v>
          </cell>
          <cell r="C6" t="str">
            <v xml:space="preserve">Enseignement supérieur et recherche agricoles </v>
          </cell>
          <cell r="D6" t="str">
            <v>1- Enseignement supérieur</v>
          </cell>
          <cell r="E6" t="str">
            <v>14201C</v>
          </cell>
          <cell r="F6" t="str">
            <v>Bop Central Dger</v>
          </cell>
          <cell r="G6">
            <v>13</v>
          </cell>
          <cell r="H6" t="str">
            <v>Etablissements d’enseignement supérieur publics - CPER</v>
          </cell>
          <cell r="I6" t="str">
            <v>DGER</v>
          </cell>
          <cell r="J6" t="str">
            <v>Autres titres</v>
          </cell>
          <cell r="K6">
            <v>2979785</v>
          </cell>
          <cell r="L6">
            <v>4371219</v>
          </cell>
          <cell r="M6">
            <v>0</v>
          </cell>
          <cell r="N6">
            <v>4500000</v>
          </cell>
          <cell r="O6">
            <v>0</v>
          </cell>
          <cell r="P6">
            <v>4220000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2979785</v>
          </cell>
          <cell r="Z6">
            <v>4371219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14214</v>
          </cell>
          <cell r="B7">
            <v>142</v>
          </cell>
          <cell r="C7" t="str">
            <v xml:space="preserve">Enseignement supérieur et recherche agricoles </v>
          </cell>
          <cell r="D7" t="str">
            <v>1- Enseignement supérieur</v>
          </cell>
          <cell r="E7" t="str">
            <v>14201C</v>
          </cell>
          <cell r="F7" t="str">
            <v>Bop Central Dger</v>
          </cell>
          <cell r="G7">
            <v>14</v>
          </cell>
          <cell r="H7" t="str">
            <v>Financement des établissements supérieurs privés</v>
          </cell>
          <cell r="I7" t="str">
            <v>DGER</v>
          </cell>
          <cell r="J7" t="str">
            <v>Autres titres</v>
          </cell>
          <cell r="K7">
            <v>21702213</v>
          </cell>
          <cell r="L7">
            <v>21706523</v>
          </cell>
          <cell r="M7">
            <v>810000</v>
          </cell>
          <cell r="N7">
            <v>810000</v>
          </cell>
          <cell r="O7">
            <v>4078000</v>
          </cell>
          <cell r="P7">
            <v>4078000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21702213</v>
          </cell>
          <cell r="AL7">
            <v>21706523</v>
          </cell>
        </row>
        <row r="8">
          <cell r="A8">
            <v>14215</v>
          </cell>
          <cell r="B8">
            <v>142</v>
          </cell>
          <cell r="C8" t="str">
            <v xml:space="preserve">Enseignement supérieur et recherche agricoles </v>
          </cell>
          <cell r="D8" t="str">
            <v>1- Enseignement supérieur</v>
          </cell>
          <cell r="E8" t="str">
            <v>14201C</v>
          </cell>
          <cell r="F8" t="str">
            <v>Bop Central Dger</v>
          </cell>
          <cell r="G8">
            <v>15</v>
          </cell>
          <cell r="H8" t="str">
            <v>Bourses sur critères sociaux</v>
          </cell>
          <cell r="I8" t="str">
            <v>DGER</v>
          </cell>
          <cell r="J8" t="str">
            <v>Autres titres</v>
          </cell>
          <cell r="K8">
            <v>6654853</v>
          </cell>
          <cell r="L8">
            <v>6656174</v>
          </cell>
          <cell r="M8">
            <v>404595</v>
          </cell>
          <cell r="N8">
            <v>404595</v>
          </cell>
          <cell r="O8">
            <v>1262446</v>
          </cell>
          <cell r="P8">
            <v>1262446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6654853</v>
          </cell>
          <cell r="AF8">
            <v>6656174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14216</v>
          </cell>
          <cell r="B9">
            <v>142</v>
          </cell>
          <cell r="C9" t="str">
            <v xml:space="preserve">Enseignement supérieur et recherche agricoles </v>
          </cell>
          <cell r="D9" t="str">
            <v>1- Enseignement supérieur</v>
          </cell>
          <cell r="E9" t="str">
            <v>14201C</v>
          </cell>
          <cell r="F9" t="str">
            <v>Bop Central Dger</v>
          </cell>
          <cell r="G9">
            <v>16</v>
          </cell>
          <cell r="H9" t="str">
            <v>Bourses à l’étranger</v>
          </cell>
          <cell r="I9" t="str">
            <v>DGER</v>
          </cell>
          <cell r="J9" t="str">
            <v>Autres titres</v>
          </cell>
          <cell r="K9">
            <v>794609</v>
          </cell>
          <cell r="L9">
            <v>794767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794609</v>
          </cell>
          <cell r="AF9">
            <v>794767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14217</v>
          </cell>
          <cell r="B10">
            <v>142</v>
          </cell>
          <cell r="C10" t="str">
            <v xml:space="preserve">Enseignement supérieur et recherche agricoles </v>
          </cell>
          <cell r="D10" t="str">
            <v>1- Enseignement supérieur</v>
          </cell>
          <cell r="E10" t="str">
            <v>14201C</v>
          </cell>
          <cell r="F10" t="str">
            <v>Bop Central Dger</v>
          </cell>
          <cell r="G10">
            <v>17</v>
          </cell>
          <cell r="H10" t="str">
            <v>Cas pension des emplois gagés</v>
          </cell>
          <cell r="I10" t="str">
            <v>DGER</v>
          </cell>
          <cell r="J10" t="str">
            <v>Autres titres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14220</v>
          </cell>
          <cell r="B11">
            <v>142</v>
          </cell>
          <cell r="C11" t="str">
            <v xml:space="preserve">Enseignement supérieur et recherche agricoles </v>
          </cell>
          <cell r="D11" t="str">
            <v>2- Recherche et transfert de technologie</v>
          </cell>
          <cell r="E11" t="str">
            <v>14202C</v>
          </cell>
          <cell r="F11" t="str">
            <v>Bop Central SG</v>
          </cell>
          <cell r="G11">
            <v>20</v>
          </cell>
          <cell r="H11" t="str">
            <v>Personnel de la recherche du MAP</v>
          </cell>
          <cell r="I11" t="str">
            <v>SG-MCP215</v>
          </cell>
          <cell r="J11" t="str">
            <v>Titre 2</v>
          </cell>
          <cell r="K11">
            <v>2277253</v>
          </cell>
          <cell r="L11">
            <v>2277253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14222</v>
          </cell>
          <cell r="B12">
            <v>142</v>
          </cell>
          <cell r="C12" t="str">
            <v xml:space="preserve">Enseignement supérieur et recherche agricoles </v>
          </cell>
          <cell r="D12" t="str">
            <v>2- Recherche et transfert de technologie</v>
          </cell>
          <cell r="E12" t="str">
            <v>14201C</v>
          </cell>
          <cell r="F12" t="str">
            <v>Bop Central Dger</v>
          </cell>
          <cell r="G12">
            <v>22</v>
          </cell>
          <cell r="H12" t="str">
            <v>Appui à la recherche du CEMAGREF</v>
          </cell>
          <cell r="I12" t="str">
            <v>DGER</v>
          </cell>
          <cell r="J12" t="str">
            <v>Autres titres</v>
          </cell>
          <cell r="K12">
            <v>22180403</v>
          </cell>
          <cell r="L12">
            <v>22184808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22180403</v>
          </cell>
          <cell r="Z12">
            <v>22184808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14223</v>
          </cell>
          <cell r="B13">
            <v>142</v>
          </cell>
          <cell r="C13" t="str">
            <v xml:space="preserve">Enseignement supérieur et recherche agricoles </v>
          </cell>
          <cell r="D13" t="str">
            <v>2- Recherche et transfert de technologie</v>
          </cell>
          <cell r="E13" t="str">
            <v>14201C</v>
          </cell>
          <cell r="F13" t="str">
            <v>Bop Central Dger</v>
          </cell>
          <cell r="G13">
            <v>23</v>
          </cell>
          <cell r="H13" t="str">
            <v>Appui à la recherche de l'INRA</v>
          </cell>
          <cell r="I13" t="str">
            <v>DGER</v>
          </cell>
          <cell r="J13" t="str">
            <v>Autres titres</v>
          </cell>
          <cell r="K13">
            <v>2642970</v>
          </cell>
          <cell r="L13">
            <v>2643494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2642970</v>
          </cell>
          <cell r="Z13">
            <v>2489508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153986</v>
          </cell>
        </row>
        <row r="14">
          <cell r="A14">
            <v>14224</v>
          </cell>
          <cell r="B14">
            <v>142</v>
          </cell>
          <cell r="C14" t="str">
            <v xml:space="preserve">Enseignement supérieur et recherche agricoles </v>
          </cell>
          <cell r="D14" t="str">
            <v>2- Recherche et transfert de technologie</v>
          </cell>
          <cell r="E14" t="str">
            <v>14201C</v>
          </cell>
          <cell r="F14" t="str">
            <v>Bop Central Dger</v>
          </cell>
          <cell r="G14">
            <v>24</v>
          </cell>
          <cell r="H14" t="str">
            <v>Appui à la recherche des établissements d'enseignement supérieur - HCPER</v>
          </cell>
          <cell r="I14" t="str">
            <v>DGER</v>
          </cell>
          <cell r="J14" t="str">
            <v>Autres titres</v>
          </cell>
          <cell r="K14">
            <v>4227719</v>
          </cell>
          <cell r="L14">
            <v>4228558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4227719</v>
          </cell>
          <cell r="AL14">
            <v>4228558</v>
          </cell>
        </row>
        <row r="15">
          <cell r="A15">
            <v>14225</v>
          </cell>
          <cell r="B15">
            <v>142</v>
          </cell>
          <cell r="C15" t="str">
            <v xml:space="preserve">Enseignement supérieur et recherche agricoles </v>
          </cell>
          <cell r="D15" t="str">
            <v>2- Recherche et transfert de technologie</v>
          </cell>
          <cell r="E15" t="str">
            <v>14201C</v>
          </cell>
          <cell r="F15" t="str">
            <v>Bop Central Dger</v>
          </cell>
          <cell r="G15">
            <v>25</v>
          </cell>
          <cell r="H15" t="str">
            <v>Appui à la recherche des établissements d'enseignement supérieur - CPER</v>
          </cell>
          <cell r="I15" t="str">
            <v>DGER</v>
          </cell>
          <cell r="J15" t="str">
            <v>Autres titres</v>
          </cell>
          <cell r="K15">
            <v>496631</v>
          </cell>
          <cell r="L15">
            <v>496730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417170</v>
          </cell>
          <cell r="AF15">
            <v>417253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79461</v>
          </cell>
          <cell r="AL15">
            <v>79477</v>
          </cell>
        </row>
        <row r="16">
          <cell r="A16">
            <v>14226</v>
          </cell>
          <cell r="B16">
            <v>142</v>
          </cell>
          <cell r="C16" t="str">
            <v xml:space="preserve">Enseignement supérieur et recherche agricoles </v>
          </cell>
          <cell r="D16" t="str">
            <v>2- Recherche et transfert de technologie</v>
          </cell>
          <cell r="E16" t="str">
            <v>14201C</v>
          </cell>
          <cell r="F16" t="str">
            <v>Bop Central Dger</v>
          </cell>
          <cell r="G16">
            <v>26</v>
          </cell>
          <cell r="H16" t="str">
            <v>Recherche - Organismes de développement</v>
          </cell>
          <cell r="I16" t="str">
            <v>DGER</v>
          </cell>
          <cell r="J16" t="str">
            <v>Autres titres</v>
          </cell>
          <cell r="K16">
            <v>7580623</v>
          </cell>
          <cell r="L16">
            <v>8024218</v>
          </cell>
          <cell r="M16">
            <v>1530000</v>
          </cell>
          <cell r="N16">
            <v>1530000</v>
          </cell>
          <cell r="O16">
            <v>1200000</v>
          </cell>
          <cell r="P16">
            <v>1200000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7580623</v>
          </cell>
          <cell r="Z16">
            <v>8024218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14227</v>
          </cell>
          <cell r="B17">
            <v>142</v>
          </cell>
          <cell r="C17" t="str">
            <v xml:space="preserve">Enseignement supérieur et recherche agricoles </v>
          </cell>
          <cell r="D17" t="str">
            <v>2- Recherche et transfert de technologie</v>
          </cell>
          <cell r="E17" t="str">
            <v>14201C</v>
          </cell>
          <cell r="F17" t="str">
            <v>Bop Central Dger</v>
          </cell>
          <cell r="G17">
            <v>27</v>
          </cell>
          <cell r="H17" t="str">
            <v>Recherche - Sélection végétale</v>
          </cell>
          <cell r="I17" t="str">
            <v>DGPEI</v>
          </cell>
          <cell r="J17" t="str">
            <v>Autres titres</v>
          </cell>
          <cell r="K17">
            <v>546294</v>
          </cell>
          <cell r="L17">
            <v>546402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546294</v>
          </cell>
          <cell r="AL17">
            <v>546402</v>
          </cell>
        </row>
        <row r="18">
          <cell r="A18">
            <v>14229</v>
          </cell>
          <cell r="B18">
            <v>142</v>
          </cell>
          <cell r="C18" t="str">
            <v xml:space="preserve">Enseignement supérieur et recherche agricoles </v>
          </cell>
          <cell r="D18" t="str">
            <v>2- Recherche et transfert de technologie</v>
          </cell>
          <cell r="E18" t="str">
            <v>14201C</v>
          </cell>
          <cell r="F18" t="str">
            <v>Bop Central Dger</v>
          </cell>
          <cell r="G18">
            <v>29</v>
          </cell>
          <cell r="H18" t="str">
            <v>Recherche - qualité des produits alimentaires - HCPER</v>
          </cell>
          <cell r="I18" t="str">
            <v>DGAl</v>
          </cell>
          <cell r="J18" t="str">
            <v>Autres titres</v>
          </cell>
          <cell r="K18">
            <v>0</v>
          </cell>
          <cell r="L18">
            <v>894113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894113</v>
          </cell>
        </row>
        <row r="19">
          <cell r="A19">
            <v>14230</v>
          </cell>
          <cell r="B19">
            <v>142</v>
          </cell>
          <cell r="C19" t="str">
            <v xml:space="preserve">Enseignement supérieur et recherche agricoles </v>
          </cell>
          <cell r="D19" t="str">
            <v>2- Recherche et transfert de technologie</v>
          </cell>
          <cell r="E19" t="str">
            <v>14201C</v>
          </cell>
          <cell r="F19" t="str">
            <v>Bop Central Dger</v>
          </cell>
          <cell r="G19">
            <v>30</v>
          </cell>
          <cell r="H19" t="str">
            <v>Recherche - qualité des produits alimentaires - CPER</v>
          </cell>
          <cell r="I19" t="str">
            <v>DGAl</v>
          </cell>
          <cell r="J19" t="str">
            <v>Autres titres</v>
          </cell>
          <cell r="K19">
            <v>1986523</v>
          </cell>
          <cell r="L19">
            <v>2483647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1986523</v>
          </cell>
          <cell r="AL19">
            <v>2483647</v>
          </cell>
        </row>
        <row r="20">
          <cell r="A20">
            <v>14310</v>
          </cell>
          <cell r="B20">
            <v>143</v>
          </cell>
          <cell r="C20" t="str">
            <v>Enseignement technique agricole</v>
          </cell>
          <cell r="D20" t="str">
            <v>1- Enseignement public</v>
          </cell>
          <cell r="E20" t="str">
            <v>14302M</v>
          </cell>
          <cell r="F20" t="str">
            <v>Bop Miroir DRAF/DAF DGER</v>
          </cell>
          <cell r="G20">
            <v>10</v>
          </cell>
          <cell r="H20" t="str">
            <v>Personnel permanent - Personnel MAD par le MAP</v>
          </cell>
          <cell r="I20" t="str">
            <v>SG-MCP215</v>
          </cell>
          <cell r="J20" t="str">
            <v>Titre 2</v>
          </cell>
          <cell r="K20">
            <v>2900650.8642366463</v>
          </cell>
          <cell r="L20">
            <v>2900650.8642366463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14311</v>
          </cell>
          <cell r="B21">
            <v>143</v>
          </cell>
          <cell r="C21" t="str">
            <v>Enseignement technique agricole</v>
          </cell>
          <cell r="D21" t="str">
            <v>1- Enseignement public</v>
          </cell>
          <cell r="E21" t="str">
            <v>14302M</v>
          </cell>
          <cell r="F21" t="str">
            <v>Bop Miroir DRAF/DAF DGER</v>
          </cell>
          <cell r="G21">
            <v>11</v>
          </cell>
          <cell r="H21" t="str">
            <v>Personnel permanent - Personnel du MELTL (lycées maritimes)</v>
          </cell>
          <cell r="I21" t="str">
            <v>SG-MCP215</v>
          </cell>
          <cell r="J21" t="str">
            <v>Titre 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14312</v>
          </cell>
          <cell r="B22">
            <v>143</v>
          </cell>
          <cell r="C22" t="str">
            <v>Enseignement technique agricole</v>
          </cell>
          <cell r="D22" t="str">
            <v>1- Enseignement public</v>
          </cell>
          <cell r="E22" t="str">
            <v>14301C</v>
          </cell>
          <cell r="F22" t="str">
            <v>Bop Central DGER</v>
          </cell>
          <cell r="G22">
            <v>12</v>
          </cell>
          <cell r="H22" t="str">
            <v>Personnel permanent -pensions des CFA, CFPPA</v>
          </cell>
          <cell r="I22" t="str">
            <v>SG-MCP215</v>
          </cell>
          <cell r="J22" t="str">
            <v>Titre 2</v>
          </cell>
          <cell r="K22">
            <v>9000000</v>
          </cell>
          <cell r="L22">
            <v>9000000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14313</v>
          </cell>
          <cell r="B23">
            <v>143</v>
          </cell>
          <cell r="C23" t="str">
            <v>Enseignement technique agricole</v>
          </cell>
          <cell r="D23" t="str">
            <v>1- Enseignement public</v>
          </cell>
          <cell r="E23" t="str">
            <v>14302M</v>
          </cell>
          <cell r="F23" t="str">
            <v>Bop Miroir DRAF/DAF DGER</v>
          </cell>
          <cell r="G23">
            <v>13</v>
          </cell>
          <cell r="H23" t="str">
            <v>Personnel permanent - Titulaires et stagiaires du public</v>
          </cell>
          <cell r="I23" t="str">
            <v>SG-MCP215</v>
          </cell>
          <cell r="J23" t="str">
            <v>Titre 2</v>
          </cell>
          <cell r="K23">
            <v>599093795.13576341</v>
          </cell>
          <cell r="L23">
            <v>599093795.13576341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14314</v>
          </cell>
          <cell r="B24">
            <v>143</v>
          </cell>
          <cell r="C24" t="str">
            <v>Enseignement technique agricole</v>
          </cell>
          <cell r="D24" t="str">
            <v>1- Enseignement public</v>
          </cell>
          <cell r="E24" t="str">
            <v>14302M</v>
          </cell>
          <cell r="F24" t="str">
            <v>Bop Miroir DRAF/DAF DGER</v>
          </cell>
          <cell r="G24">
            <v>14</v>
          </cell>
          <cell r="H24" t="str">
            <v>Personnel permanent - Assistants d’éducation</v>
          </cell>
          <cell r="I24" t="str">
            <v>DGER</v>
          </cell>
          <cell r="J24" t="str">
            <v>Autres titres</v>
          </cell>
          <cell r="K24">
            <v>21020044</v>
          </cell>
          <cell r="L24">
            <v>20961981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21020044</v>
          </cell>
          <cell r="AL24">
            <v>20961981</v>
          </cell>
        </row>
        <row r="25">
          <cell r="A25">
            <v>14315</v>
          </cell>
          <cell r="B25">
            <v>143</v>
          </cell>
          <cell r="C25" t="str">
            <v>Enseignement technique agricole</v>
          </cell>
          <cell r="D25" t="str">
            <v>1- Enseignement public</v>
          </cell>
          <cell r="E25" t="str">
            <v>14301C</v>
          </cell>
          <cell r="F25" t="str">
            <v>Bop Central DGER</v>
          </cell>
          <cell r="G25">
            <v>15</v>
          </cell>
          <cell r="H25" t="str">
            <v>Recrutement pour les lycées agricoles</v>
          </cell>
          <cell r="I25" t="str">
            <v>DGER</v>
          </cell>
          <cell r="J25" t="str">
            <v>Autres titres</v>
          </cell>
          <cell r="K25">
            <v>278939</v>
          </cell>
          <cell r="L25">
            <v>278168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278939</v>
          </cell>
          <cell r="X25">
            <v>278168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14316</v>
          </cell>
          <cell r="B26">
            <v>143</v>
          </cell>
          <cell r="C26" t="str">
            <v>Enseignement technique agricole</v>
          </cell>
          <cell r="D26" t="str">
            <v>1- Enseignement public</v>
          </cell>
          <cell r="E26" t="str">
            <v>14301C</v>
          </cell>
          <cell r="F26" t="str">
            <v>Bop Central DGER</v>
          </cell>
          <cell r="G26">
            <v>16</v>
          </cell>
          <cell r="H26" t="str">
            <v>Formation continue des personnels des lycées - AC</v>
          </cell>
          <cell r="I26" t="str">
            <v>DGER</v>
          </cell>
          <cell r="J26" t="str">
            <v>Autres titres</v>
          </cell>
          <cell r="K26">
            <v>1408392</v>
          </cell>
          <cell r="L26">
            <v>1404502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1123476</v>
          </cell>
          <cell r="X26">
            <v>1120373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284916</v>
          </cell>
          <cell r="AL26">
            <v>284129</v>
          </cell>
        </row>
        <row r="27">
          <cell r="A27">
            <v>14317</v>
          </cell>
          <cell r="B27">
            <v>143</v>
          </cell>
          <cell r="C27" t="str">
            <v>Enseignement technique agricole</v>
          </cell>
          <cell r="D27" t="str">
            <v>1- Enseignement public</v>
          </cell>
          <cell r="E27" t="str">
            <v>14301C</v>
          </cell>
          <cell r="F27" t="str">
            <v>Bop Central DGER</v>
          </cell>
          <cell r="G27">
            <v>17</v>
          </cell>
          <cell r="H27" t="str">
            <v>Actions pédagogiques et appareil de formation</v>
          </cell>
          <cell r="I27" t="str">
            <v>DGER</v>
          </cell>
          <cell r="J27" t="str">
            <v>Autres titres</v>
          </cell>
          <cell r="K27">
            <v>2958149</v>
          </cell>
          <cell r="L27">
            <v>2948090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1944287</v>
          </cell>
          <cell r="Z27">
            <v>1938917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1013862</v>
          </cell>
          <cell r="AL27">
            <v>1009173</v>
          </cell>
        </row>
        <row r="28">
          <cell r="A28">
            <v>14318</v>
          </cell>
          <cell r="B28">
            <v>143</v>
          </cell>
          <cell r="C28" t="str">
            <v>Enseignement technique agricole</v>
          </cell>
          <cell r="D28" t="str">
            <v>1- Enseignement public</v>
          </cell>
          <cell r="E28" t="str">
            <v>14301C</v>
          </cell>
          <cell r="F28" t="str">
            <v>Bop Central DGER</v>
          </cell>
          <cell r="G28">
            <v>18</v>
          </cell>
          <cell r="H28" t="str">
            <v>Lycées agricoles des COM - CPER</v>
          </cell>
          <cell r="I28" t="str">
            <v>DGER</v>
          </cell>
          <cell r="J28" t="str">
            <v>Autres titres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14319</v>
          </cell>
          <cell r="B29">
            <v>143</v>
          </cell>
          <cell r="C29" t="str">
            <v>Enseignement technique agricole</v>
          </cell>
          <cell r="D29" t="str">
            <v>1- Enseignement public</v>
          </cell>
          <cell r="E29" t="str">
            <v>14301C</v>
          </cell>
          <cell r="F29" t="str">
            <v>Bop Central DGER</v>
          </cell>
          <cell r="G29">
            <v>19</v>
          </cell>
          <cell r="H29" t="str">
            <v>Lycées agricoles des COM - HCPER</v>
          </cell>
          <cell r="I29" t="str">
            <v>DGER</v>
          </cell>
          <cell r="J29" t="str">
            <v>Autres titres</v>
          </cell>
          <cell r="K29">
            <v>597726</v>
          </cell>
          <cell r="L29">
            <v>596075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597726</v>
          </cell>
          <cell r="AL29">
            <v>596075</v>
          </cell>
        </row>
        <row r="30">
          <cell r="A30">
            <v>14320</v>
          </cell>
          <cell r="B30">
            <v>143</v>
          </cell>
          <cell r="C30" t="str">
            <v>Enseignement technique agricole</v>
          </cell>
          <cell r="D30" t="str">
            <v>1- Enseignement public</v>
          </cell>
          <cell r="E30" t="str">
            <v>14302M</v>
          </cell>
          <cell r="F30" t="str">
            <v>Bop Miroir DRAF/DAF DGER</v>
          </cell>
          <cell r="G30">
            <v>20</v>
          </cell>
          <cell r="H30" t="str">
            <v>Vacations - Personnel enseignant</v>
          </cell>
          <cell r="I30" t="str">
            <v>SG-MCP215</v>
          </cell>
          <cell r="J30" t="str">
            <v>Titre 2</v>
          </cell>
          <cell r="K30">
            <v>28728868</v>
          </cell>
          <cell r="L30">
            <v>28728868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14321</v>
          </cell>
          <cell r="B31">
            <v>143</v>
          </cell>
          <cell r="C31" t="str">
            <v>Enseignement technique agricole</v>
          </cell>
          <cell r="D31" t="str">
            <v>1- Enseignement public</v>
          </cell>
          <cell r="E31" t="str">
            <v>14302M</v>
          </cell>
          <cell r="F31" t="str">
            <v>Bop Miroir DRAF/DAF DGER</v>
          </cell>
          <cell r="G31">
            <v>21</v>
          </cell>
          <cell r="H31" t="str">
            <v>Vacations - Personnel non enseignant</v>
          </cell>
          <cell r="I31" t="str">
            <v>SG-MCP215</v>
          </cell>
          <cell r="J31" t="str">
            <v>Titre 2</v>
          </cell>
          <cell r="K31">
            <v>7855871</v>
          </cell>
          <cell r="L31">
            <v>7855871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14322</v>
          </cell>
          <cell r="B32">
            <v>143</v>
          </cell>
          <cell r="C32" t="str">
            <v>Enseignement technique agricole</v>
          </cell>
          <cell r="D32" t="str">
            <v>1- Enseignement public</v>
          </cell>
          <cell r="E32" t="str">
            <v>14301C</v>
          </cell>
          <cell r="F32" t="str">
            <v>Bop Central DGER</v>
          </cell>
          <cell r="G32">
            <v>22</v>
          </cell>
          <cell r="H32" t="str">
            <v>Accidents du travail des étudiants</v>
          </cell>
          <cell r="I32" t="str">
            <v>DGER</v>
          </cell>
          <cell r="J32" t="str">
            <v>Autres titres</v>
          </cell>
          <cell r="K32">
            <v>2196644</v>
          </cell>
          <cell r="L32">
            <v>2190577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2196644</v>
          </cell>
          <cell r="AL32">
            <v>2190577</v>
          </cell>
        </row>
        <row r="33">
          <cell r="A33">
            <v>14327</v>
          </cell>
          <cell r="B33">
            <v>143</v>
          </cell>
          <cell r="C33" t="str">
            <v>Enseignement technique agricole</v>
          </cell>
          <cell r="D33" t="str">
            <v>1- Enseignement public</v>
          </cell>
          <cell r="E33" t="str">
            <v>14302M</v>
          </cell>
          <cell r="F33" t="str">
            <v>Bop Miroir DRAF/DAF DGER</v>
          </cell>
          <cell r="G33">
            <v>27</v>
          </cell>
          <cell r="H33" t="str">
            <v>Personnel TOS décentralisé</v>
          </cell>
          <cell r="I33" t="str">
            <v>DGER</v>
          </cell>
          <cell r="J33" t="str">
            <v>Titre 2</v>
          </cell>
        </row>
        <row r="34">
          <cell r="A34">
            <v>14326</v>
          </cell>
          <cell r="B34">
            <v>143</v>
          </cell>
          <cell r="C34" t="str">
            <v>Enseignement technique agricole</v>
          </cell>
          <cell r="D34" t="str">
            <v>1- Enseignement public</v>
          </cell>
          <cell r="E34" t="str">
            <v>14302M</v>
          </cell>
          <cell r="F34" t="str">
            <v>Bop Miroir DRAF/DAF DGER</v>
          </cell>
          <cell r="G34">
            <v>26</v>
          </cell>
          <cell r="H34" t="str">
            <v>Formation continue des personnels des lycées - SD</v>
          </cell>
          <cell r="I34" t="str">
            <v>DGER</v>
          </cell>
          <cell r="J34" t="str">
            <v>Autres titres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14328</v>
          </cell>
          <cell r="B35">
            <v>143</v>
          </cell>
          <cell r="C35" t="str">
            <v>Enseignement technique agricole</v>
          </cell>
          <cell r="D35" t="str">
            <v>1- Enseignement public</v>
          </cell>
          <cell r="E35" t="str">
            <v>14302M</v>
          </cell>
          <cell r="F35" t="str">
            <v>Bop Miroir DRAF/DAF DGER</v>
          </cell>
          <cell r="G35">
            <v>28</v>
          </cell>
          <cell r="H35" t="str">
            <v>Visite médicale des élèves en stage</v>
          </cell>
          <cell r="I35" t="str">
            <v>DGER</v>
          </cell>
          <cell r="J35" t="str">
            <v>Autres titres</v>
          </cell>
          <cell r="K35">
            <v>690000</v>
          </cell>
          <cell r="L35">
            <v>690000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690000</v>
          </cell>
          <cell r="AL35">
            <v>690000</v>
          </cell>
        </row>
        <row r="36">
          <cell r="A36">
            <v>14329</v>
          </cell>
          <cell r="B36">
            <v>143</v>
          </cell>
          <cell r="C36" t="str">
            <v>Enseignement technique agricole</v>
          </cell>
          <cell r="D36" t="str">
            <v>1- Enseignement public</v>
          </cell>
          <cell r="E36" t="str">
            <v>14302M</v>
          </cell>
          <cell r="F36" t="str">
            <v>Bop Miroir DRAF/DAF DGER</v>
          </cell>
          <cell r="G36">
            <v>29</v>
          </cell>
          <cell r="H36" t="str">
            <v>Frais de déplacement des personnels enseignants</v>
          </cell>
          <cell r="I36" t="str">
            <v>DGER</v>
          </cell>
          <cell r="J36" t="str">
            <v>Autres titres</v>
          </cell>
          <cell r="K36">
            <v>0</v>
          </cell>
          <cell r="L36">
            <v>0</v>
          </cell>
        </row>
        <row r="37">
          <cell r="A37">
            <v>14330</v>
          </cell>
          <cell r="B37">
            <v>143</v>
          </cell>
          <cell r="C37" t="str">
            <v>Enseignement technique agricole</v>
          </cell>
          <cell r="D37" t="str">
            <v>2- Enseignement privé</v>
          </cell>
          <cell r="E37" t="str">
            <v>14302M</v>
          </cell>
          <cell r="F37" t="str">
            <v>Bop Miroir DRAF/DAF DGER</v>
          </cell>
          <cell r="G37">
            <v>30</v>
          </cell>
          <cell r="H37" t="str">
            <v>Privé du temps plein - Personnel SD</v>
          </cell>
          <cell r="I37" t="str">
            <v>DGER</v>
          </cell>
          <cell r="J37" t="str">
            <v>Titre 2</v>
          </cell>
          <cell r="K37">
            <v>211753775</v>
          </cell>
          <cell r="L37">
            <v>211753775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14335</v>
          </cell>
          <cell r="B38">
            <v>143</v>
          </cell>
          <cell r="C38" t="str">
            <v>Enseignement technique agricole</v>
          </cell>
          <cell r="D38" t="str">
            <v>2- Enseignement privé</v>
          </cell>
          <cell r="E38" t="str">
            <v>14302M</v>
          </cell>
          <cell r="F38" t="str">
            <v>Bop Miroir DRAF/DAF DGER</v>
          </cell>
          <cell r="G38">
            <v>35</v>
          </cell>
          <cell r="H38" t="str">
            <v>Protocoles du privé</v>
          </cell>
          <cell r="I38" t="str">
            <v>DGER</v>
          </cell>
          <cell r="J38" t="str">
            <v>Autres titres</v>
          </cell>
          <cell r="K38">
            <v>213414474</v>
          </cell>
          <cell r="L38">
            <v>105829480</v>
          </cell>
          <cell r="M38">
            <v>3758000</v>
          </cell>
          <cell r="N38">
            <v>3758000</v>
          </cell>
          <cell r="O38">
            <v>116740999</v>
          </cell>
          <cell r="P38">
            <v>8953000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213414474</v>
          </cell>
          <cell r="AL38">
            <v>105829480</v>
          </cell>
        </row>
        <row r="39">
          <cell r="A39">
            <v>14336</v>
          </cell>
          <cell r="B39">
            <v>143</v>
          </cell>
          <cell r="C39" t="str">
            <v>Enseignement technique agricole</v>
          </cell>
          <cell r="D39" t="str">
            <v>2- Enseignement privé</v>
          </cell>
          <cell r="E39" t="str">
            <v>14302M</v>
          </cell>
          <cell r="F39" t="str">
            <v>Bop Miroir DRAF/DAF DGER</v>
          </cell>
          <cell r="G39">
            <v>36</v>
          </cell>
          <cell r="H39" t="str">
            <v>Subvention 44</v>
          </cell>
          <cell r="I39" t="str">
            <v>DGER</v>
          </cell>
          <cell r="J39" t="str">
            <v>Autres titres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14332</v>
          </cell>
          <cell r="B40">
            <v>143</v>
          </cell>
          <cell r="C40" t="str">
            <v>Enseignement technique agricole</v>
          </cell>
          <cell r="D40" t="str">
            <v>2- Enseignement privé</v>
          </cell>
          <cell r="E40" t="str">
            <v>14302M</v>
          </cell>
          <cell r="F40" t="str">
            <v>Bop Miroir DRAF/DAF DGER</v>
          </cell>
          <cell r="G40">
            <v>32</v>
          </cell>
          <cell r="H40" t="str">
            <v>Privé du rythme approprié - Hors personnel</v>
          </cell>
          <cell r="I40" t="str">
            <v>DGER</v>
          </cell>
          <cell r="J40" t="str">
            <v>Autres titres</v>
          </cell>
          <cell r="K40">
            <v>387567888</v>
          </cell>
          <cell r="L40">
            <v>189991219</v>
          </cell>
          <cell r="M40">
            <v>25226000</v>
          </cell>
          <cell r="N40">
            <v>25226000</v>
          </cell>
          <cell r="O40">
            <v>223863535</v>
          </cell>
          <cell r="P40">
            <v>28110000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387567888</v>
          </cell>
          <cell r="AL40">
            <v>189991219</v>
          </cell>
        </row>
        <row r="41">
          <cell r="A41">
            <v>14333</v>
          </cell>
          <cell r="B41">
            <v>143</v>
          </cell>
          <cell r="C41" t="str">
            <v>Enseignement technique agricole</v>
          </cell>
          <cell r="D41" t="str">
            <v>2- Enseignement privé</v>
          </cell>
          <cell r="E41" t="str">
            <v>14301C</v>
          </cell>
          <cell r="F41" t="str">
            <v>Bop Central DGER</v>
          </cell>
          <cell r="G41">
            <v>33</v>
          </cell>
          <cell r="H41" t="str">
            <v>Organisations fédératives et organismes de formation</v>
          </cell>
          <cell r="I41" t="str">
            <v>DGER</v>
          </cell>
          <cell r="J41" t="str">
            <v>Autres titres</v>
          </cell>
          <cell r="K41">
            <v>3598543</v>
          </cell>
          <cell r="L41">
            <v>3588772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3598543</v>
          </cell>
          <cell r="AL41">
            <v>3588772</v>
          </cell>
        </row>
        <row r="42">
          <cell r="A42">
            <v>14334</v>
          </cell>
          <cell r="B42">
            <v>143</v>
          </cell>
          <cell r="C42" t="str">
            <v>Enseignement technique agricole</v>
          </cell>
          <cell r="D42" t="str">
            <v>2- Enseignement privé</v>
          </cell>
          <cell r="E42" t="str">
            <v>14301C</v>
          </cell>
          <cell r="F42" t="str">
            <v>Bop Central DGER</v>
          </cell>
          <cell r="G42">
            <v>34</v>
          </cell>
          <cell r="H42" t="str">
            <v>Privé du temps plein - versement ATCA</v>
          </cell>
          <cell r="I42" t="str">
            <v>DGER</v>
          </cell>
          <cell r="J42" t="str">
            <v>Titre 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14340</v>
          </cell>
          <cell r="B43">
            <v>143</v>
          </cell>
          <cell r="C43" t="str">
            <v>Enseignement technique agricole</v>
          </cell>
          <cell r="D43" t="str">
            <v>3- Aide sociale aux élèves (public et privé)</v>
          </cell>
          <cell r="E43" t="str">
            <v>14302M</v>
          </cell>
          <cell r="F43" t="str">
            <v>Bop Miroir DRAF/DAF DGER</v>
          </cell>
          <cell r="G43">
            <v>40</v>
          </cell>
          <cell r="H43" t="str">
            <v>Bourses sur critères sociaux</v>
          </cell>
          <cell r="I43" t="str">
            <v>DGER</v>
          </cell>
          <cell r="J43" t="str">
            <v>Autres titres</v>
          </cell>
          <cell r="K43">
            <v>79077257</v>
          </cell>
          <cell r="L43">
            <v>78858836</v>
          </cell>
          <cell r="M43">
            <v>2650000</v>
          </cell>
          <cell r="N43">
            <v>2650000</v>
          </cell>
          <cell r="O43">
            <v>2650000</v>
          </cell>
          <cell r="P43">
            <v>2650000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79077257</v>
          </cell>
          <cell r="AF43">
            <v>78858836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14341</v>
          </cell>
          <cell r="B44">
            <v>143</v>
          </cell>
          <cell r="C44" t="str">
            <v>Enseignement technique agricole</v>
          </cell>
          <cell r="D44" t="str">
            <v>3- Aide sociale aux élèves (public et privé)</v>
          </cell>
          <cell r="E44" t="str">
            <v>14302M</v>
          </cell>
          <cell r="F44" t="str">
            <v>Bop Miroir DRAF/DAF DGER</v>
          </cell>
          <cell r="G44">
            <v>41</v>
          </cell>
          <cell r="H44" t="str">
            <v>Fonds social lycéen</v>
          </cell>
          <cell r="I44" t="str">
            <v>DGER</v>
          </cell>
          <cell r="J44" t="str">
            <v>Autres titres</v>
          </cell>
          <cell r="K44">
            <v>1643747</v>
          </cell>
          <cell r="L44">
            <v>1639207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1643747</v>
          </cell>
          <cell r="AF44">
            <v>1639207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14350</v>
          </cell>
          <cell r="B45">
            <v>143</v>
          </cell>
          <cell r="C45" t="str">
            <v>Enseignement technique agricole</v>
          </cell>
          <cell r="D45" t="str">
            <v>4- Compétences et dynamique territoriales</v>
          </cell>
          <cell r="E45" t="str">
            <v>14301C</v>
          </cell>
          <cell r="F45" t="str">
            <v>Bop Central DGER</v>
          </cell>
          <cell r="G45">
            <v>50</v>
          </cell>
          <cell r="H45" t="str">
            <v>Apprentissage et formation continue en AC</v>
          </cell>
          <cell r="I45" t="str">
            <v>DGER</v>
          </cell>
          <cell r="J45" t="str">
            <v>Autres titres</v>
          </cell>
          <cell r="K45">
            <v>1818006</v>
          </cell>
          <cell r="L45">
            <v>1812985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1818006</v>
          </cell>
          <cell r="AL45">
            <v>1812985</v>
          </cell>
        </row>
        <row r="46">
          <cell r="A46">
            <v>14351</v>
          </cell>
          <cell r="B46">
            <v>143</v>
          </cell>
          <cell r="C46" t="str">
            <v>Enseignement technique agricole</v>
          </cell>
          <cell r="D46" t="str">
            <v>4- Compétences et dynamique territoriales</v>
          </cell>
          <cell r="E46" t="str">
            <v>14302M</v>
          </cell>
          <cell r="F46" t="str">
            <v>Bop Miroir DRAF/DAF DGER</v>
          </cell>
          <cell r="G46">
            <v>51</v>
          </cell>
          <cell r="H46" t="str">
            <v>Apprentissage et formation continue en SD - CPER</v>
          </cell>
          <cell r="I46" t="str">
            <v>DGER</v>
          </cell>
          <cell r="J46" t="str">
            <v>Autres titres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14352</v>
          </cell>
          <cell r="B47">
            <v>143</v>
          </cell>
          <cell r="C47" t="str">
            <v>Enseignement technique agricole</v>
          </cell>
          <cell r="D47" t="str">
            <v>4- Compétences et dynamique territoriales</v>
          </cell>
          <cell r="E47" t="str">
            <v>14302M</v>
          </cell>
          <cell r="F47" t="str">
            <v>Bop Miroir DRAF/DAF DGER</v>
          </cell>
          <cell r="G47">
            <v>52</v>
          </cell>
          <cell r="H47" t="str">
            <v>Apprentissage et formation continue en SD - HCPER</v>
          </cell>
          <cell r="I47" t="str">
            <v>DGER</v>
          </cell>
          <cell r="J47" t="str">
            <v>Autres titres</v>
          </cell>
          <cell r="K47">
            <v>288901</v>
          </cell>
          <cell r="L47">
            <v>288103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288901</v>
          </cell>
          <cell r="AL47">
            <v>288103</v>
          </cell>
        </row>
        <row r="48">
          <cell r="A48">
            <v>14354</v>
          </cell>
          <cell r="B48">
            <v>143</v>
          </cell>
          <cell r="C48" t="str">
            <v>Enseignement technique agricole</v>
          </cell>
          <cell r="D48" t="str">
            <v>4- Compétences et dynamique territoriales</v>
          </cell>
          <cell r="E48" t="str">
            <v>14301C</v>
          </cell>
          <cell r="F48" t="str">
            <v>Bop Central DGER</v>
          </cell>
          <cell r="G48">
            <v>54</v>
          </cell>
          <cell r="H48" t="str">
            <v>Insertion et adaptation pédagogiques - AC</v>
          </cell>
          <cell r="I48" t="str">
            <v>DGER</v>
          </cell>
          <cell r="J48" t="str">
            <v>Autres titres</v>
          </cell>
          <cell r="K48">
            <v>1173536</v>
          </cell>
          <cell r="L48">
            <v>1170295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1173536</v>
          </cell>
          <cell r="AL48">
            <v>1170295</v>
          </cell>
        </row>
        <row r="49">
          <cell r="A49">
            <v>14356</v>
          </cell>
          <cell r="B49">
            <v>143</v>
          </cell>
          <cell r="C49" t="str">
            <v>Enseignement technique agricole</v>
          </cell>
          <cell r="D49" t="str">
            <v>4- Compétences et dynamique territoriales</v>
          </cell>
          <cell r="E49" t="str">
            <v>14302M</v>
          </cell>
          <cell r="F49" t="str">
            <v>Bop Miroir DRAF/DAF DGER</v>
          </cell>
          <cell r="G49">
            <v>56</v>
          </cell>
          <cell r="H49" t="str">
            <v>Insertion et adaptation pédagogiques en SD - HCPER</v>
          </cell>
          <cell r="I49" t="str">
            <v>DGER</v>
          </cell>
          <cell r="J49" t="str">
            <v>Autres titres</v>
          </cell>
          <cell r="K49">
            <v>323825</v>
          </cell>
          <cell r="L49">
            <v>322972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323825</v>
          </cell>
          <cell r="AL49">
            <v>322972</v>
          </cell>
        </row>
        <row r="50">
          <cell r="A50">
            <v>14357</v>
          </cell>
          <cell r="B50">
            <v>143</v>
          </cell>
          <cell r="C50" t="str">
            <v>Enseignement technique agricole</v>
          </cell>
          <cell r="D50" t="str">
            <v>4- Compétences et dynamique territoriales</v>
          </cell>
          <cell r="E50" t="str">
            <v>14302M</v>
          </cell>
          <cell r="F50" t="str">
            <v>Bop Miroir DRAF/DAF DGER</v>
          </cell>
          <cell r="G50">
            <v>57</v>
          </cell>
          <cell r="H50" t="str">
            <v>Bourses à l’étranger - CPER</v>
          </cell>
          <cell r="I50" t="str">
            <v>DGER</v>
          </cell>
          <cell r="J50" t="str">
            <v>Autres titres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14358</v>
          </cell>
          <cell r="B51">
            <v>143</v>
          </cell>
          <cell r="C51" t="str">
            <v>Enseignement technique agricole</v>
          </cell>
          <cell r="D51" t="str">
            <v>4- Compétences et dynamique territoriales</v>
          </cell>
          <cell r="E51" t="str">
            <v>14302M</v>
          </cell>
          <cell r="F51" t="str">
            <v>Bop Miroir DRAF/DAF DGER</v>
          </cell>
          <cell r="G51">
            <v>58</v>
          </cell>
          <cell r="H51" t="str">
            <v>Bourses à l’étranger - HCPER</v>
          </cell>
          <cell r="I51" t="str">
            <v>DGER</v>
          </cell>
          <cell r="J51" t="str">
            <v>Autres titres</v>
          </cell>
          <cell r="K51">
            <v>657499</v>
          </cell>
          <cell r="L51">
            <v>655683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581787</v>
          </cell>
          <cell r="AF51">
            <v>580180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75712</v>
          </cell>
          <cell r="AL51">
            <v>75503</v>
          </cell>
        </row>
        <row r="52">
          <cell r="A52">
            <v>14359</v>
          </cell>
          <cell r="B52">
            <v>143</v>
          </cell>
          <cell r="C52" t="str">
            <v>Enseignement technique agricole</v>
          </cell>
          <cell r="D52" t="str">
            <v>4- Compétences et dynamique territoriales</v>
          </cell>
          <cell r="E52" t="str">
            <v>14301C</v>
          </cell>
          <cell r="F52" t="str">
            <v>Bop Central DGER</v>
          </cell>
          <cell r="G52">
            <v>59</v>
          </cell>
          <cell r="H52" t="str">
            <v>Réseaux de la coopération et des échanges internationaux</v>
          </cell>
          <cell r="I52" t="str">
            <v>DGER</v>
          </cell>
          <cell r="J52" t="str">
            <v>Autres titres</v>
          </cell>
          <cell r="K52">
            <v>298863</v>
          </cell>
          <cell r="L52">
            <v>298038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298863</v>
          </cell>
          <cell r="AL52">
            <v>298038</v>
          </cell>
        </row>
        <row r="53">
          <cell r="A53">
            <v>14360</v>
          </cell>
          <cell r="B53">
            <v>143</v>
          </cell>
          <cell r="C53" t="str">
            <v>Enseignement technique agricole</v>
          </cell>
          <cell r="D53" t="str">
            <v>5- Moyens communs (public et privé)</v>
          </cell>
          <cell r="E53" t="str">
            <v>14301C</v>
          </cell>
          <cell r="F53" t="str">
            <v>Bop Central DGER</v>
          </cell>
          <cell r="G53">
            <v>60</v>
          </cell>
          <cell r="H53" t="str">
            <v>Inspection de l’enseignement agricole - AC</v>
          </cell>
          <cell r="I53" t="str">
            <v>DGER</v>
          </cell>
          <cell r="J53" t="str">
            <v>Autres titres</v>
          </cell>
          <cell r="K53">
            <v>607688</v>
          </cell>
          <cell r="L53">
            <v>606010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607688</v>
          </cell>
          <cell r="X53">
            <v>606010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14361</v>
          </cell>
          <cell r="B54">
            <v>143</v>
          </cell>
          <cell r="C54" t="str">
            <v>Enseignement technique agricole</v>
          </cell>
          <cell r="D54" t="str">
            <v>5- Moyens communs (public et privé)</v>
          </cell>
          <cell r="E54" t="str">
            <v>14301C</v>
          </cell>
          <cell r="F54" t="str">
            <v>Bop Central DGER</v>
          </cell>
          <cell r="G54">
            <v>61</v>
          </cell>
          <cell r="H54" t="str">
            <v>Observatoire national de l’enseignement agricole</v>
          </cell>
          <cell r="I54" t="str">
            <v>DGER</v>
          </cell>
          <cell r="J54" t="str">
            <v>Autres titres</v>
          </cell>
          <cell r="K54">
            <v>188284</v>
          </cell>
          <cell r="L54">
            <v>187764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188284</v>
          </cell>
          <cell r="X54">
            <v>187764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14362</v>
          </cell>
          <cell r="B55">
            <v>143</v>
          </cell>
          <cell r="C55" t="str">
            <v>Enseignement technique agricole</v>
          </cell>
          <cell r="D55" t="str">
            <v>5- Moyens communs (public et privé)</v>
          </cell>
          <cell r="E55" t="str">
            <v>14302M</v>
          </cell>
          <cell r="F55" t="str">
            <v>Bop Miroir DRAF/DAF DGER</v>
          </cell>
          <cell r="G55">
            <v>62</v>
          </cell>
          <cell r="H55" t="str">
            <v>Diplômes de l’enseignement agricole</v>
          </cell>
          <cell r="I55" t="str">
            <v>DGER</v>
          </cell>
          <cell r="J55" t="str">
            <v>Autres titres</v>
          </cell>
          <cell r="K55">
            <v>3747813</v>
          </cell>
          <cell r="L55">
            <v>3737461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3747813</v>
          </cell>
          <cell r="X55">
            <v>3737461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14363</v>
          </cell>
          <cell r="B56">
            <v>143</v>
          </cell>
          <cell r="C56" t="str">
            <v>Enseignement technique agricole</v>
          </cell>
          <cell r="D56" t="str">
            <v>5- Moyens communs (public et privé)</v>
          </cell>
          <cell r="E56" t="str">
            <v>14302M</v>
          </cell>
          <cell r="F56" t="str">
            <v>Bop Miroir DRAF/DAF DGER</v>
          </cell>
          <cell r="G56">
            <v>63</v>
          </cell>
          <cell r="H56" t="str">
            <v>Inspection de l'enseignement agricole - SD</v>
          </cell>
          <cell r="I56" t="str">
            <v>DGER</v>
          </cell>
          <cell r="J56" t="str">
            <v>Autres titres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14365</v>
          </cell>
          <cell r="B57">
            <v>143</v>
          </cell>
          <cell r="C57" t="str">
            <v>Enseignement technique agricole</v>
          </cell>
          <cell r="D57" t="str">
            <v>5- Moyens communs (public et privé)</v>
          </cell>
          <cell r="E57" t="str">
            <v>14301C</v>
          </cell>
          <cell r="F57" t="str">
            <v>Bop Central DGER</v>
          </cell>
          <cell r="G57">
            <v>65</v>
          </cell>
          <cell r="H57" t="str">
            <v>Organisation des examens - AC</v>
          </cell>
          <cell r="I57" t="str">
            <v>DGER</v>
          </cell>
          <cell r="J57" t="str">
            <v>Autres titres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>
            <v>14910</v>
          </cell>
          <cell r="B58">
            <v>149</v>
          </cell>
          <cell r="C58" t="str">
            <v>Forêt</v>
          </cell>
          <cell r="D58" t="str">
            <v>1- Développement économique de la filière forêt-bois</v>
          </cell>
          <cell r="E58" t="str">
            <v>14903M</v>
          </cell>
          <cell r="F58" t="str">
            <v>Bop Miroir DRAF</v>
          </cell>
          <cell r="G58">
            <v>10</v>
          </cell>
          <cell r="H58" t="str">
            <v>Actions en faveur de l'aval de la filière - non cofinancé&amp;CPER</v>
          </cell>
          <cell r="I58" t="str">
            <v>DGFAR</v>
          </cell>
          <cell r="J58" t="str">
            <v>Autres titres</v>
          </cell>
          <cell r="K58">
            <v>2359008</v>
          </cell>
          <cell r="L58">
            <v>3034086</v>
          </cell>
          <cell r="M58">
            <v>0</v>
          </cell>
          <cell r="N58">
            <v>2300000</v>
          </cell>
          <cell r="O58">
            <v>0</v>
          </cell>
          <cell r="P58">
            <v>2300000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2359008</v>
          </cell>
          <cell r="AH58">
            <v>3034086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A59">
            <v>14911</v>
          </cell>
          <cell r="B59">
            <v>149</v>
          </cell>
          <cell r="C59" t="str">
            <v>Forêt</v>
          </cell>
          <cell r="D59" t="str">
            <v>1- Développement économique de la filière forêt-bois</v>
          </cell>
          <cell r="E59" t="str">
            <v>14903M</v>
          </cell>
          <cell r="F59" t="str">
            <v>Bop Miroir DRAF</v>
          </cell>
          <cell r="G59">
            <v>11</v>
          </cell>
          <cell r="H59" t="str">
            <v>Actions en faveur de l'aval de la filière - non cofinancé&amp;HCPER</v>
          </cell>
          <cell r="I59" t="str">
            <v>DGFAR</v>
          </cell>
          <cell r="J59" t="str">
            <v>Autres titres</v>
          </cell>
          <cell r="K59">
            <v>4952429</v>
          </cell>
          <cell r="L59">
            <v>1982944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4555122</v>
          </cell>
          <cell r="AH59">
            <v>1585560</v>
          </cell>
          <cell r="AI59">
            <v>0</v>
          </cell>
          <cell r="AJ59">
            <v>0</v>
          </cell>
          <cell r="AK59">
            <v>397307</v>
          </cell>
          <cell r="AL59">
            <v>397384</v>
          </cell>
        </row>
        <row r="60">
          <cell r="A60">
            <v>14912</v>
          </cell>
          <cell r="B60">
            <v>149</v>
          </cell>
          <cell r="C60" t="str">
            <v>Forêt</v>
          </cell>
          <cell r="D60" t="str">
            <v>1- Développement économique de la filière forêt-bois</v>
          </cell>
          <cell r="E60" t="str">
            <v>14901C</v>
          </cell>
          <cell r="F60" t="str">
            <v>Bop Central Dgfar</v>
          </cell>
          <cell r="G60">
            <v>12</v>
          </cell>
          <cell r="H60" t="str">
            <v>Appui aux organismes techniques et associations de la filière</v>
          </cell>
          <cell r="I60" t="str">
            <v>DGFAR</v>
          </cell>
          <cell r="J60" t="str">
            <v>Autres titres</v>
          </cell>
          <cell r="K60">
            <v>22359446</v>
          </cell>
          <cell r="L60">
            <v>22359446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22241349</v>
          </cell>
          <cell r="Z60">
            <v>22359446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118097</v>
          </cell>
          <cell r="AL60">
            <v>0</v>
          </cell>
        </row>
        <row r="61">
          <cell r="A61">
            <v>14913</v>
          </cell>
          <cell r="B61">
            <v>149</v>
          </cell>
          <cell r="C61" t="str">
            <v>Forêt</v>
          </cell>
          <cell r="D61" t="str">
            <v>1- Développement économique de la filière forêt-bois</v>
          </cell>
          <cell r="E61" t="str">
            <v>14902C</v>
          </cell>
          <cell r="F61" t="str">
            <v>Bop Mixte Dgfar</v>
          </cell>
          <cell r="G61">
            <v>13</v>
          </cell>
          <cell r="H61" t="str">
            <v>Actions en faveur de l'exploitation sylvicole - cofinancé&amp;CPER</v>
          </cell>
          <cell r="I61" t="str">
            <v>DGFAR</v>
          </cell>
          <cell r="J61" t="str">
            <v>Autres titres</v>
          </cell>
          <cell r="K61">
            <v>2756316</v>
          </cell>
          <cell r="L61">
            <v>2135936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2756316</v>
          </cell>
          <cell r="AH61">
            <v>2135936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>
            <v>14914</v>
          </cell>
          <cell r="B62">
            <v>149</v>
          </cell>
          <cell r="C62" t="str">
            <v>Forêt</v>
          </cell>
          <cell r="D62" t="str">
            <v>1- Développement économique de la filière forêt-bois</v>
          </cell>
          <cell r="E62" t="str">
            <v>14902C</v>
          </cell>
          <cell r="F62" t="str">
            <v>Bop Mixte Dgfar</v>
          </cell>
          <cell r="G62">
            <v>14</v>
          </cell>
          <cell r="H62" t="str">
            <v>Actions en faveur de l'exploitation sylvicole - cofinancé&amp;HCPER</v>
          </cell>
          <cell r="I62" t="str">
            <v>DGFAR</v>
          </cell>
          <cell r="J62" t="str">
            <v>Autres titres</v>
          </cell>
          <cell r="K62">
            <v>1777948</v>
          </cell>
          <cell r="L62">
            <v>2718760</v>
          </cell>
          <cell r="M62">
            <v>0</v>
          </cell>
          <cell r="N62">
            <v>1500000</v>
          </cell>
          <cell r="O62">
            <v>0</v>
          </cell>
          <cell r="P62">
            <v>1500000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1777948</v>
          </cell>
          <cell r="AH62">
            <v>2718760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14915</v>
          </cell>
          <cell r="B63">
            <v>149</v>
          </cell>
          <cell r="C63" t="str">
            <v>Forêt</v>
          </cell>
          <cell r="D63" t="str">
            <v>1- Développement économique de la filière forêt-bois</v>
          </cell>
          <cell r="E63" t="str">
            <v>14901C</v>
          </cell>
          <cell r="F63" t="str">
            <v>Bop Central Dgfar</v>
          </cell>
          <cell r="G63">
            <v>15</v>
          </cell>
          <cell r="H63" t="str">
            <v>Etudes, évaluations et prospectives forestières en AC</v>
          </cell>
          <cell r="I63" t="str">
            <v>DGFAR</v>
          </cell>
          <cell r="J63" t="str">
            <v>Autres titres</v>
          </cell>
          <cell r="K63">
            <v>2990163</v>
          </cell>
          <cell r="L63">
            <v>2001601</v>
          </cell>
          <cell r="M63">
            <v>0</v>
          </cell>
          <cell r="N63">
            <v>1600000</v>
          </cell>
          <cell r="O63">
            <v>0</v>
          </cell>
          <cell r="P63">
            <v>2830720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128931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695287</v>
          </cell>
          <cell r="AH63">
            <v>695421</v>
          </cell>
          <cell r="AI63">
            <v>0</v>
          </cell>
          <cell r="AJ63">
            <v>0</v>
          </cell>
          <cell r="AK63">
            <v>2294876</v>
          </cell>
          <cell r="AL63">
            <v>1177249</v>
          </cell>
        </row>
        <row r="64">
          <cell r="A64">
            <v>14920</v>
          </cell>
          <cell r="B64">
            <v>149</v>
          </cell>
          <cell r="C64" t="str">
            <v>Forêt</v>
          </cell>
          <cell r="D64" t="str">
            <v>2- Régime forestier et patrimoine forestier domaniale</v>
          </cell>
          <cell r="E64" t="str">
            <v>14901C</v>
          </cell>
          <cell r="F64" t="str">
            <v>Bop Central Dgfar</v>
          </cell>
          <cell r="G64">
            <v>20</v>
          </cell>
          <cell r="H64" t="str">
            <v>Versement compensateur</v>
          </cell>
          <cell r="I64" t="str">
            <v>DGFAR</v>
          </cell>
          <cell r="J64" t="str">
            <v>Autres titres</v>
          </cell>
          <cell r="K64">
            <v>143030443</v>
          </cell>
          <cell r="L64">
            <v>143058072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143030443</v>
          </cell>
          <cell r="Z64">
            <v>143058072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14921</v>
          </cell>
          <cell r="B65">
            <v>149</v>
          </cell>
          <cell r="C65" t="str">
            <v>Forêt</v>
          </cell>
          <cell r="D65" t="str">
            <v>2- Régime forestier et patrimoine forestier domaniale</v>
          </cell>
          <cell r="E65" t="str">
            <v>14901C</v>
          </cell>
          <cell r="F65" t="str">
            <v>Bop Central Dgfar</v>
          </cell>
          <cell r="G65">
            <v>21</v>
          </cell>
          <cell r="H65" t="str">
            <v>Acquisitions de forêts par l’Etat</v>
          </cell>
          <cell r="I65" t="str">
            <v>DGFAR</v>
          </cell>
          <cell r="J65" t="str">
            <v>Autres titres</v>
          </cell>
          <cell r="K65">
            <v>0</v>
          </cell>
          <cell r="L65">
            <v>0</v>
          </cell>
          <cell r="M65">
            <v>0</v>
          </cell>
          <cell r="N65">
            <v>2000000</v>
          </cell>
          <cell r="O65">
            <v>0</v>
          </cell>
          <cell r="P65">
            <v>2000000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14922</v>
          </cell>
          <cell r="B66">
            <v>149</v>
          </cell>
          <cell r="C66" t="str">
            <v>Forêt</v>
          </cell>
          <cell r="D66" t="str">
            <v>2- Régime forestier et patrimoine forestier domaniale</v>
          </cell>
          <cell r="E66" t="str">
            <v>14902C</v>
          </cell>
          <cell r="F66" t="str">
            <v>Bop Mixte Dgfar</v>
          </cell>
          <cell r="G66">
            <v>22</v>
          </cell>
          <cell r="H66" t="str">
            <v>Reconstitutions des forêts domaniales cofinancées</v>
          </cell>
          <cell r="I66" t="str">
            <v>DGFAR</v>
          </cell>
          <cell r="J66" t="str">
            <v>Autres titres</v>
          </cell>
          <cell r="K66">
            <v>0</v>
          </cell>
          <cell r="L66">
            <v>7152904</v>
          </cell>
          <cell r="M66">
            <v>0</v>
          </cell>
          <cell r="N66">
            <v>0</v>
          </cell>
          <cell r="O66">
            <v>0</v>
          </cell>
          <cell r="P66">
            <v>453754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7152904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14923</v>
          </cell>
          <cell r="B67">
            <v>149</v>
          </cell>
          <cell r="C67" t="str">
            <v>Forêt</v>
          </cell>
          <cell r="D67" t="str">
            <v>2- Régime forestier et patrimoine forestier domaniale</v>
          </cell>
          <cell r="E67" t="str">
            <v>14901C</v>
          </cell>
          <cell r="F67" t="str">
            <v>Bop Central Dgfar</v>
          </cell>
          <cell r="G67">
            <v>23</v>
          </cell>
          <cell r="H67" t="str">
            <v>Reconstitution des forêts domaniales non cofinancées</v>
          </cell>
          <cell r="I67" t="str">
            <v>DGFAR</v>
          </cell>
          <cell r="J67" t="str">
            <v>Autres titres</v>
          </cell>
          <cell r="K67">
            <v>9845759</v>
          </cell>
          <cell r="L67">
            <v>11437195</v>
          </cell>
          <cell r="M67">
            <v>0</v>
          </cell>
          <cell r="N67">
            <v>0</v>
          </cell>
          <cell r="O67">
            <v>0</v>
          </cell>
          <cell r="P67">
            <v>100834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9845759</v>
          </cell>
          <cell r="Z67">
            <v>9847661</v>
          </cell>
          <cell r="AA67">
            <v>0</v>
          </cell>
          <cell r="AB67">
            <v>0</v>
          </cell>
          <cell r="AC67">
            <v>0</v>
          </cell>
          <cell r="AD67">
            <v>1589534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>
            <v>14930</v>
          </cell>
          <cell r="B68">
            <v>149</v>
          </cell>
          <cell r="C68" t="str">
            <v>Forêt</v>
          </cell>
          <cell r="D68" t="str">
            <v>3- Amélioration de la gestion des forêts</v>
          </cell>
          <cell r="E68" t="str">
            <v>14902C</v>
          </cell>
          <cell r="F68" t="str">
            <v>Bop Mixte Dgfar</v>
          </cell>
          <cell r="G68">
            <v>30</v>
          </cell>
          <cell r="H68" t="str">
            <v>Charges de bonification pour la reconstitution des forêts</v>
          </cell>
          <cell r="I68" t="str">
            <v>DAFL</v>
          </cell>
          <cell r="J68" t="str">
            <v>Autres titres</v>
          </cell>
          <cell r="K68">
            <v>0</v>
          </cell>
          <cell r="L68">
            <v>486795</v>
          </cell>
          <cell r="M68">
            <v>0</v>
          </cell>
          <cell r="N68">
            <v>0</v>
          </cell>
          <cell r="O68">
            <v>0</v>
          </cell>
          <cell r="P68">
            <v>92100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486795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14931</v>
          </cell>
          <cell r="B69">
            <v>149</v>
          </cell>
          <cell r="C69" t="str">
            <v>Forêt</v>
          </cell>
          <cell r="D69" t="str">
            <v>3- Amélioration de la gestion des forêts</v>
          </cell>
          <cell r="E69" t="str">
            <v>14901C</v>
          </cell>
          <cell r="F69" t="str">
            <v>Bop Central Dgfar</v>
          </cell>
          <cell r="G69">
            <v>31</v>
          </cell>
          <cell r="H69" t="str">
            <v>Soutien aux organismes de la forêt privée</v>
          </cell>
          <cell r="I69" t="str">
            <v>DGFAR</v>
          </cell>
          <cell r="J69" t="str">
            <v>Autres titres</v>
          </cell>
          <cell r="K69">
            <v>19077022</v>
          </cell>
          <cell r="L69">
            <v>19080707</v>
          </cell>
          <cell r="M69">
            <v>0</v>
          </cell>
          <cell r="N69">
            <v>260000</v>
          </cell>
          <cell r="O69">
            <v>0</v>
          </cell>
          <cell r="P69">
            <v>278906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18777542</v>
          </cell>
          <cell r="Z69">
            <v>18781169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297980</v>
          </cell>
          <cell r="AH69">
            <v>298038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</row>
        <row r="70">
          <cell r="A70">
            <v>14932</v>
          </cell>
          <cell r="B70">
            <v>149</v>
          </cell>
          <cell r="C70" t="str">
            <v>Forêt</v>
          </cell>
          <cell r="D70" t="str">
            <v>3- Amélioration de la gestion des forêts</v>
          </cell>
          <cell r="E70" t="str">
            <v>14902C</v>
          </cell>
          <cell r="F70" t="str">
            <v>Bop Mixte Dgfar</v>
          </cell>
          <cell r="G70">
            <v>32</v>
          </cell>
          <cell r="H70" t="str">
            <v>Actions en faveur des investissements forestiers - cofinancés&amp;CPER</v>
          </cell>
          <cell r="I70" t="str">
            <v>DGFAR</v>
          </cell>
          <cell r="J70" t="str">
            <v>Autres titres</v>
          </cell>
          <cell r="K70">
            <v>2383841</v>
          </cell>
          <cell r="L70">
            <v>15150681</v>
          </cell>
          <cell r="M70">
            <v>0</v>
          </cell>
          <cell r="N70">
            <v>4900000</v>
          </cell>
          <cell r="O70">
            <v>0</v>
          </cell>
          <cell r="P70">
            <v>10900000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2383841</v>
          </cell>
          <cell r="AH70">
            <v>15150681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14933</v>
          </cell>
          <cell r="B71">
            <v>149</v>
          </cell>
          <cell r="C71" t="str">
            <v>Forêt</v>
          </cell>
          <cell r="D71" t="str">
            <v>3- Amélioration de la gestion des forêts</v>
          </cell>
          <cell r="E71" t="str">
            <v>14902C</v>
          </cell>
          <cell r="F71" t="str">
            <v>Bop Mixte Dgfar</v>
          </cell>
          <cell r="G71">
            <v>33</v>
          </cell>
          <cell r="H71" t="str">
            <v>Actions en faveur des investissements forestiers - cofinancés&amp;HCPER</v>
          </cell>
          <cell r="I71" t="str">
            <v>DGFAR</v>
          </cell>
          <cell r="J71" t="str">
            <v>Autres titres</v>
          </cell>
          <cell r="K71">
            <v>36871347</v>
          </cell>
          <cell r="L71">
            <v>26196938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30551159</v>
          </cell>
          <cell r="AH71">
            <v>17938338</v>
          </cell>
          <cell r="AI71">
            <v>6320188</v>
          </cell>
          <cell r="AJ71">
            <v>8258600</v>
          </cell>
          <cell r="AK71">
            <v>0</v>
          </cell>
          <cell r="AL71">
            <v>0</v>
          </cell>
        </row>
        <row r="72">
          <cell r="A72">
            <v>14934</v>
          </cell>
          <cell r="B72">
            <v>149</v>
          </cell>
          <cell r="C72" t="str">
            <v>Forêt</v>
          </cell>
          <cell r="D72" t="str">
            <v>3- Amélioration de la gestion des forêts</v>
          </cell>
          <cell r="E72" t="str">
            <v>14903M</v>
          </cell>
          <cell r="F72" t="str">
            <v>Bop Miroir DRAF</v>
          </cell>
          <cell r="G72">
            <v>34</v>
          </cell>
          <cell r="H72" t="str">
            <v>Animation des filières régionales - CPER</v>
          </cell>
          <cell r="I72" t="str">
            <v>DGFAR</v>
          </cell>
          <cell r="J72" t="str">
            <v>Autres titres</v>
          </cell>
          <cell r="K72">
            <v>0</v>
          </cell>
          <cell r="L72">
            <v>1807804</v>
          </cell>
          <cell r="M72">
            <v>0</v>
          </cell>
          <cell r="N72">
            <v>0</v>
          </cell>
          <cell r="O72">
            <v>0</v>
          </cell>
          <cell r="P72">
            <v>2860109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943786</v>
          </cell>
          <cell r="AI72">
            <v>0</v>
          </cell>
          <cell r="AJ72">
            <v>397384</v>
          </cell>
          <cell r="AK72">
            <v>0</v>
          </cell>
          <cell r="AL72">
            <v>466634</v>
          </cell>
        </row>
        <row r="73">
          <cell r="A73">
            <v>14935</v>
          </cell>
          <cell r="B73">
            <v>149</v>
          </cell>
          <cell r="C73" t="str">
            <v>Forêt</v>
          </cell>
          <cell r="D73" t="str">
            <v>3- Amélioration de la gestion des forêts</v>
          </cell>
          <cell r="E73" t="str">
            <v>14903M</v>
          </cell>
          <cell r="F73" t="str">
            <v>Bop Miroir DRAF</v>
          </cell>
          <cell r="G73">
            <v>35</v>
          </cell>
          <cell r="H73" t="str">
            <v>Animation des filières régionales - HCPER</v>
          </cell>
          <cell r="I73" t="str">
            <v>DGFAR</v>
          </cell>
          <cell r="J73" t="str">
            <v>Autres titres</v>
          </cell>
          <cell r="K73">
            <v>4745262</v>
          </cell>
          <cell r="L73">
            <v>2793692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4028123</v>
          </cell>
          <cell r="AH73">
            <v>1217241</v>
          </cell>
          <cell r="AI73">
            <v>244344</v>
          </cell>
          <cell r="AJ73">
            <v>578078</v>
          </cell>
          <cell r="AK73">
            <v>472795</v>
          </cell>
          <cell r="AL73">
            <v>998373</v>
          </cell>
        </row>
        <row r="74">
          <cell r="A74">
            <v>14936</v>
          </cell>
          <cell r="B74">
            <v>149</v>
          </cell>
          <cell r="C74" t="str">
            <v>Forêt</v>
          </cell>
          <cell r="D74" t="str">
            <v>3- Amélioration de la gestion des forêts</v>
          </cell>
          <cell r="E74" t="str">
            <v>14903M</v>
          </cell>
          <cell r="F74" t="str">
            <v>Bop Miroir DRAF</v>
          </cell>
          <cell r="G74">
            <v>36</v>
          </cell>
          <cell r="H74" t="str">
            <v>Acquisitions de forêts par les collectivités</v>
          </cell>
          <cell r="I74" t="str">
            <v>DGFAR</v>
          </cell>
          <cell r="J74" t="str">
            <v>Autres titres</v>
          </cell>
          <cell r="K74">
            <v>0</v>
          </cell>
          <cell r="L74">
            <v>596075</v>
          </cell>
          <cell r="M74">
            <v>0</v>
          </cell>
          <cell r="N74">
            <v>1600000</v>
          </cell>
          <cell r="O74">
            <v>0</v>
          </cell>
          <cell r="P74">
            <v>1000000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596075</v>
          </cell>
          <cell r="AK74">
            <v>0</v>
          </cell>
          <cell r="AL74">
            <v>0</v>
          </cell>
        </row>
        <row r="75">
          <cell r="A75">
            <v>14940</v>
          </cell>
          <cell r="B75">
            <v>149</v>
          </cell>
          <cell r="C75" t="str">
            <v>Forêt</v>
          </cell>
          <cell r="D75" t="str">
            <v>4- Prévention des risques et protection de la forêt</v>
          </cell>
          <cell r="E75" t="str">
            <v>14901C</v>
          </cell>
          <cell r="F75" t="str">
            <v>Bop Central Dgfar</v>
          </cell>
          <cell r="G75">
            <v>40</v>
          </cell>
          <cell r="H75" t="str">
            <v>RTM, DFCI, dunes, DSF… (AC)</v>
          </cell>
          <cell r="I75" t="str">
            <v>DGFAR</v>
          </cell>
          <cell r="J75" t="str">
            <v>Autres titres</v>
          </cell>
          <cell r="K75">
            <v>17501250</v>
          </cell>
          <cell r="L75">
            <v>17157337</v>
          </cell>
          <cell r="M75">
            <v>0</v>
          </cell>
          <cell r="N75">
            <v>5240000</v>
          </cell>
          <cell r="O75">
            <v>0</v>
          </cell>
          <cell r="P75">
            <v>5395655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17501250</v>
          </cell>
          <cell r="Z75">
            <v>17157337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14941</v>
          </cell>
          <cell r="B76">
            <v>149</v>
          </cell>
          <cell r="C76" t="str">
            <v>Forêt</v>
          </cell>
          <cell r="D76" t="str">
            <v>4- Prévention des risques et protection de la forêt</v>
          </cell>
          <cell r="E76" t="str">
            <v>14902C</v>
          </cell>
          <cell r="F76" t="str">
            <v>Bop Mixte Dgfar</v>
          </cell>
          <cell r="G76">
            <v>41</v>
          </cell>
          <cell r="H76" t="str">
            <v>Protection et surveillance - cofinancé&amp;CPER</v>
          </cell>
          <cell r="I76" t="str">
            <v>DGFAR</v>
          </cell>
          <cell r="J76" t="str">
            <v>Autres titres</v>
          </cell>
          <cell r="K76">
            <v>1898068</v>
          </cell>
          <cell r="L76">
            <v>1690420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1898068</v>
          </cell>
          <cell r="Z76">
            <v>1690420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14942</v>
          </cell>
          <cell r="B77">
            <v>149</v>
          </cell>
          <cell r="C77" t="str">
            <v>Forêt</v>
          </cell>
          <cell r="D77" t="str">
            <v>4- Prévention des risques et protection de la forêt</v>
          </cell>
          <cell r="E77" t="str">
            <v>14902C</v>
          </cell>
          <cell r="F77" t="str">
            <v>Bop Mixte Dgfar</v>
          </cell>
          <cell r="G77">
            <v>42</v>
          </cell>
          <cell r="H77" t="str">
            <v>Protection et surveillance - cofinancé&amp;HCPER</v>
          </cell>
          <cell r="I77" t="str">
            <v>DGFAR</v>
          </cell>
          <cell r="J77" t="str">
            <v>Autres titres</v>
          </cell>
          <cell r="K77">
            <v>2166836</v>
          </cell>
          <cell r="L77">
            <v>1775758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2166836</v>
          </cell>
          <cell r="Z77">
            <v>1775758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14943</v>
          </cell>
          <cell r="B78">
            <v>149</v>
          </cell>
          <cell r="C78" t="str">
            <v>Forêt</v>
          </cell>
          <cell r="D78" t="str">
            <v>4- Prévention des risques et protection de la forêt</v>
          </cell>
          <cell r="E78" t="str">
            <v>14903M</v>
          </cell>
          <cell r="F78" t="str">
            <v>Bop Miroir DRAF</v>
          </cell>
          <cell r="G78">
            <v>43</v>
          </cell>
          <cell r="H78" t="str">
            <v>Protection et surveillance en SD - Non cofinancé&amp;CPER</v>
          </cell>
          <cell r="I78" t="str">
            <v>DGFAR</v>
          </cell>
          <cell r="J78" t="str">
            <v>Autres titres</v>
          </cell>
          <cell r="K78">
            <v>2244932</v>
          </cell>
          <cell r="L78">
            <v>2245366</v>
          </cell>
          <cell r="M78">
            <v>0</v>
          </cell>
          <cell r="N78">
            <v>6000000</v>
          </cell>
          <cell r="O78">
            <v>0</v>
          </cell>
          <cell r="P78">
            <v>5183572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2244932</v>
          </cell>
          <cell r="Z78">
            <v>2245366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14944</v>
          </cell>
          <cell r="B79">
            <v>149</v>
          </cell>
          <cell r="C79" t="str">
            <v>Forêt</v>
          </cell>
          <cell r="D79" t="str">
            <v>4- Prévention des risques et protection de la forêt</v>
          </cell>
          <cell r="E79" t="str">
            <v>14903M</v>
          </cell>
          <cell r="F79" t="str">
            <v>Bop Miroir DRAF</v>
          </cell>
          <cell r="G79">
            <v>44</v>
          </cell>
          <cell r="H79" t="str">
            <v>Protection et surveillance en SD - Non cofinancé&amp;HCPER</v>
          </cell>
          <cell r="I79" t="str">
            <v>DGFAR</v>
          </cell>
          <cell r="J79" t="str">
            <v>Autres titres</v>
          </cell>
          <cell r="K79">
            <v>24194634</v>
          </cell>
          <cell r="L79">
            <v>25185783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24192634</v>
          </cell>
          <cell r="Z79">
            <v>25183783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2000</v>
          </cell>
          <cell r="AL79">
            <v>2000</v>
          </cell>
        </row>
        <row r="80">
          <cell r="A80">
            <v>15410</v>
          </cell>
          <cell r="B80">
            <v>154</v>
          </cell>
          <cell r="C80" t="str">
            <v>Agriculture, pêche, développement rural</v>
          </cell>
          <cell r="D80" t="str">
            <v>1- Soutien aux territoires et aux acteurs ruraux</v>
          </cell>
          <cell r="E80" t="str">
            <v>15403C</v>
          </cell>
          <cell r="F80" t="str">
            <v>Bop Mixte Dgfar</v>
          </cell>
          <cell r="G80">
            <v>10</v>
          </cell>
          <cell r="H80" t="str">
            <v>Hydraulique agricole et ouvrages domaniaux</v>
          </cell>
          <cell r="I80" t="str">
            <v>DGFAR</v>
          </cell>
          <cell r="J80" t="str">
            <v>Autres titres</v>
          </cell>
          <cell r="K80">
            <v>15844604</v>
          </cell>
          <cell r="L80">
            <v>19304955</v>
          </cell>
          <cell r="M80">
            <v>0</v>
          </cell>
          <cell r="N80">
            <v>31246000</v>
          </cell>
          <cell r="O80">
            <v>0</v>
          </cell>
          <cell r="P80">
            <v>38300000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5986894</v>
          </cell>
          <cell r="AB80">
            <v>2995799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9857710</v>
          </cell>
          <cell r="AH80">
            <v>7947672</v>
          </cell>
          <cell r="AI80">
            <v>0</v>
          </cell>
          <cell r="AJ80">
            <v>0</v>
          </cell>
          <cell r="AK80">
            <v>0</v>
          </cell>
          <cell r="AL80">
            <v>8361484</v>
          </cell>
        </row>
        <row r="81">
          <cell r="A81">
            <v>15411</v>
          </cell>
          <cell r="B81">
            <v>154</v>
          </cell>
          <cell r="C81" t="str">
            <v>Agriculture, pêche, développement rural</v>
          </cell>
          <cell r="D81" t="str">
            <v>1- Soutien aux territoires et aux acteurs ruraux</v>
          </cell>
          <cell r="E81" t="str">
            <v>15403C</v>
          </cell>
          <cell r="F81" t="str">
            <v>Bop Mixte Dgfar</v>
          </cell>
          <cell r="G81">
            <v>11</v>
          </cell>
          <cell r="H81" t="str">
            <v>Hydraulique agricole - CPER</v>
          </cell>
          <cell r="I81" t="str">
            <v>DGFAR</v>
          </cell>
          <cell r="J81" t="str">
            <v>Autres titres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15412</v>
          </cell>
          <cell r="B82">
            <v>154</v>
          </cell>
          <cell r="C82" t="str">
            <v>Agriculture, pêche, développement rural</v>
          </cell>
          <cell r="D82" t="str">
            <v>1- Soutien aux territoires et aux acteurs ruraux</v>
          </cell>
          <cell r="E82" t="str">
            <v>15401C</v>
          </cell>
          <cell r="F82" t="str">
            <v>Bop Central Dgfar</v>
          </cell>
          <cell r="G82">
            <v>12</v>
          </cell>
          <cell r="H82" t="str">
            <v>Expertise technique - eau et connaissance des sols</v>
          </cell>
          <cell r="I82" t="str">
            <v>DGFAR</v>
          </cell>
          <cell r="J82" t="str">
            <v>Autres titres</v>
          </cell>
          <cell r="K82">
            <v>1014353</v>
          </cell>
          <cell r="L82">
            <v>1014040</v>
          </cell>
          <cell r="M82">
            <v>0</v>
          </cell>
          <cell r="N82">
            <v>130000</v>
          </cell>
          <cell r="O82">
            <v>0</v>
          </cell>
          <cell r="P82">
            <v>110000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1014353</v>
          </cell>
          <cell r="X82">
            <v>1014040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15413</v>
          </cell>
          <cell r="B83">
            <v>154</v>
          </cell>
          <cell r="C83" t="str">
            <v>Agriculture, pêche, développement rural</v>
          </cell>
          <cell r="D83" t="str">
            <v>1- Soutien aux territoires et aux acteurs ruraux</v>
          </cell>
          <cell r="E83" t="str">
            <v>15401C</v>
          </cell>
          <cell r="F83" t="str">
            <v>Bop Central Dgfar</v>
          </cell>
          <cell r="G83">
            <v>13</v>
          </cell>
          <cell r="H83" t="str">
            <v>Formation et information des syndicats agricoles</v>
          </cell>
          <cell r="I83" t="str">
            <v>DGER</v>
          </cell>
          <cell r="J83" t="str">
            <v>Autres titres</v>
          </cell>
          <cell r="K83">
            <v>5787758</v>
          </cell>
          <cell r="L83">
            <v>5785971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5787758</v>
          </cell>
          <cell r="AL83">
            <v>5785971</v>
          </cell>
        </row>
        <row r="84">
          <cell r="A84">
            <v>15414</v>
          </cell>
          <cell r="B84">
            <v>154</v>
          </cell>
          <cell r="C84" t="str">
            <v>Agriculture, pêche, développement rural</v>
          </cell>
          <cell r="D84" t="str">
            <v>1- Soutien aux territoires et aux acteurs ruraux</v>
          </cell>
          <cell r="E84" t="str">
            <v>15401C</v>
          </cell>
          <cell r="F84" t="str">
            <v>Bop Central Dgfar</v>
          </cell>
          <cell r="G84">
            <v>14</v>
          </cell>
          <cell r="H84" t="str">
            <v>Autres soutiens aux syndicats</v>
          </cell>
          <cell r="I84" t="str">
            <v>DGER</v>
          </cell>
          <cell r="J84" t="str">
            <v>Autres titres</v>
          </cell>
          <cell r="K84">
            <v>11350332</v>
          </cell>
          <cell r="L84">
            <v>11350332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11350332</v>
          </cell>
          <cell r="AL84">
            <v>11350332</v>
          </cell>
        </row>
        <row r="85">
          <cell r="A85">
            <v>15415</v>
          </cell>
          <cell r="B85">
            <v>154</v>
          </cell>
          <cell r="C85" t="str">
            <v>Agriculture, pêche, développement rural</v>
          </cell>
          <cell r="D85" t="str">
            <v>1- Soutien aux territoires et aux acteurs ruraux</v>
          </cell>
          <cell r="E85" t="str">
            <v>15401C</v>
          </cell>
          <cell r="F85" t="str">
            <v>Bop Central Dgfar</v>
          </cell>
          <cell r="G85">
            <v>15</v>
          </cell>
          <cell r="H85" t="str">
            <v>Animation et développement rural - AC - HCPER</v>
          </cell>
          <cell r="I85" t="str">
            <v>DGFAR</v>
          </cell>
          <cell r="J85" t="str">
            <v>Autres titres</v>
          </cell>
          <cell r="K85">
            <v>8234088</v>
          </cell>
          <cell r="L85">
            <v>8231633</v>
          </cell>
          <cell r="M85">
            <v>0</v>
          </cell>
          <cell r="N85">
            <v>2956879</v>
          </cell>
          <cell r="O85">
            <v>0</v>
          </cell>
          <cell r="P85">
            <v>4631900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427209</v>
          </cell>
          <cell r="AH85">
            <v>465074</v>
          </cell>
          <cell r="AI85">
            <v>0</v>
          </cell>
          <cell r="AJ85">
            <v>0</v>
          </cell>
          <cell r="AK85">
            <v>7806879</v>
          </cell>
          <cell r="AL85">
            <v>7766559</v>
          </cell>
        </row>
        <row r="86">
          <cell r="A86">
            <v>15416</v>
          </cell>
          <cell r="B86">
            <v>154</v>
          </cell>
          <cell r="C86" t="str">
            <v>Agriculture, pêche, développement rural</v>
          </cell>
          <cell r="D86" t="str">
            <v>1- Soutien aux territoires et aux acteurs ruraux</v>
          </cell>
          <cell r="E86" t="str">
            <v>15403C</v>
          </cell>
          <cell r="F86" t="str">
            <v>Bop Mixte Dgfar</v>
          </cell>
          <cell r="G86">
            <v>16</v>
          </cell>
          <cell r="H86" t="str">
            <v>Animation et développement rural - SD - HCPER</v>
          </cell>
          <cell r="I86" t="str">
            <v>DGFAR</v>
          </cell>
          <cell r="J86" t="str">
            <v>Autres titres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15417</v>
          </cell>
          <cell r="B87">
            <v>154</v>
          </cell>
          <cell r="C87" t="str">
            <v>Agriculture, pêche, développement rural</v>
          </cell>
          <cell r="D87" t="str">
            <v>1- Soutien aux territoires et aux acteurs ruraux</v>
          </cell>
          <cell r="E87" t="str">
            <v>15401C</v>
          </cell>
          <cell r="F87" t="str">
            <v>Bop Central Dgfar</v>
          </cell>
          <cell r="G87">
            <v>17</v>
          </cell>
          <cell r="H87" t="str">
            <v>Règlementation et sécurité au travail</v>
          </cell>
          <cell r="I87" t="str">
            <v>DGFAR</v>
          </cell>
          <cell r="J87" t="str">
            <v>Autres titres</v>
          </cell>
          <cell r="K87">
            <v>442907</v>
          </cell>
          <cell r="L87">
            <v>443541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442907</v>
          </cell>
          <cell r="X87">
            <v>443541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15418</v>
          </cell>
          <cell r="B88">
            <v>154</v>
          </cell>
          <cell r="C88" t="str">
            <v>Agriculture, pêche, développement rural</v>
          </cell>
          <cell r="D88" t="str">
            <v>1- Soutien aux territoires et aux acteurs ruraux</v>
          </cell>
          <cell r="E88" t="str">
            <v>15403C</v>
          </cell>
          <cell r="F88" t="str">
            <v>Bop Mixte Dgfar</v>
          </cell>
          <cell r="G88">
            <v>18</v>
          </cell>
          <cell r="H88" t="str">
            <v>Amélioration des terres (Mesure "J" du PDRN) - CPER</v>
          </cell>
          <cell r="I88" t="str">
            <v>DGFAR</v>
          </cell>
          <cell r="J88" t="str">
            <v>Autres titres</v>
          </cell>
          <cell r="K88">
            <v>390172</v>
          </cell>
          <cell r="L88">
            <v>389057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88139</v>
          </cell>
          <cell r="X88">
            <v>87887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99355</v>
          </cell>
          <cell r="AH88">
            <v>99346</v>
          </cell>
          <cell r="AI88">
            <v>0</v>
          </cell>
          <cell r="AJ88">
            <v>0</v>
          </cell>
          <cell r="AK88">
            <v>202678</v>
          </cell>
          <cell r="AL88">
            <v>201824</v>
          </cell>
        </row>
        <row r="89">
          <cell r="A89">
            <v>15420</v>
          </cell>
          <cell r="B89">
            <v>154</v>
          </cell>
          <cell r="C89" t="str">
            <v>Agriculture, pêche, développement rural</v>
          </cell>
          <cell r="D89" t="str">
            <v>2- Politique du cheval</v>
          </cell>
          <cell r="E89" t="str">
            <v>15401C</v>
          </cell>
          <cell r="F89" t="str">
            <v>Bop Central Dgfar</v>
          </cell>
          <cell r="G89">
            <v>20</v>
          </cell>
          <cell r="H89" t="str">
            <v>Haras nationaux</v>
          </cell>
          <cell r="I89" t="str">
            <v>DGFAR</v>
          </cell>
          <cell r="J89" t="str">
            <v>Autres titres</v>
          </cell>
          <cell r="K89">
            <v>57354650</v>
          </cell>
          <cell r="L89">
            <v>57350446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45978445</v>
          </cell>
          <cell r="Z89">
            <v>45975340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11376205</v>
          </cell>
          <cell r="AH89">
            <v>11375106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15421</v>
          </cell>
          <cell r="B90">
            <v>154</v>
          </cell>
          <cell r="C90" t="str">
            <v>Agriculture, pêche, développement rural</v>
          </cell>
          <cell r="D90" t="str">
            <v>2- Politique du cheval</v>
          </cell>
          <cell r="E90" t="str">
            <v>15401C</v>
          </cell>
          <cell r="F90" t="str">
            <v>Bop Central Dgfar</v>
          </cell>
          <cell r="G90">
            <v>21</v>
          </cell>
          <cell r="H90" t="str">
            <v>Actions nationales en faveur du cheval</v>
          </cell>
          <cell r="I90" t="str">
            <v>DGFAR</v>
          </cell>
          <cell r="J90" t="str">
            <v>Autres titres</v>
          </cell>
          <cell r="K90">
            <v>2047076</v>
          </cell>
          <cell r="L90">
            <v>2046485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69549</v>
          </cell>
          <cell r="X90">
            <v>69542</v>
          </cell>
          <cell r="Y90">
            <v>0</v>
          </cell>
          <cell r="Z90">
            <v>0</v>
          </cell>
          <cell r="AA90">
            <v>864393</v>
          </cell>
          <cell r="AB90">
            <v>864309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1113134</v>
          </cell>
          <cell r="AL90">
            <v>1112634</v>
          </cell>
        </row>
        <row r="91">
          <cell r="A91">
            <v>15422</v>
          </cell>
          <cell r="B91">
            <v>154</v>
          </cell>
          <cell r="C91" t="str">
            <v>Agriculture, pêche, développement rural</v>
          </cell>
          <cell r="D91" t="str">
            <v>2- Politique du cheval</v>
          </cell>
          <cell r="E91" t="str">
            <v>15403C</v>
          </cell>
          <cell r="F91" t="str">
            <v>Bop Mixte Dgfar</v>
          </cell>
          <cell r="G91">
            <v>22</v>
          </cell>
          <cell r="H91" t="str">
            <v>Actions locales en faveur du cheval - HCPER</v>
          </cell>
          <cell r="I91" t="str">
            <v>DGFAR</v>
          </cell>
          <cell r="J91" t="str">
            <v>Autres titres</v>
          </cell>
          <cell r="K91">
            <v>768470</v>
          </cell>
          <cell r="L91">
            <v>768233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768470</v>
          </cell>
          <cell r="AL91">
            <v>768233</v>
          </cell>
        </row>
        <row r="92">
          <cell r="A92">
            <v>15423</v>
          </cell>
          <cell r="B92">
            <v>154</v>
          </cell>
          <cell r="C92" t="str">
            <v>Agriculture, pêche, développement rural</v>
          </cell>
          <cell r="D92" t="str">
            <v>2- Politique du cheval</v>
          </cell>
          <cell r="E92" t="str">
            <v>15403C</v>
          </cell>
          <cell r="F92" t="str">
            <v>Bop Mixte Dgfar</v>
          </cell>
          <cell r="G92">
            <v>23</v>
          </cell>
          <cell r="H92" t="str">
            <v>Actions locales en faveur du cheval - CPER</v>
          </cell>
          <cell r="I92" t="str">
            <v>DGFAR</v>
          </cell>
          <cell r="J92" t="str">
            <v>Autres titres</v>
          </cell>
          <cell r="K92">
            <v>636894</v>
          </cell>
          <cell r="L92">
            <v>636697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636894</v>
          </cell>
          <cell r="AL92">
            <v>636697</v>
          </cell>
        </row>
        <row r="93">
          <cell r="A93">
            <v>15430</v>
          </cell>
          <cell r="B93">
            <v>154</v>
          </cell>
          <cell r="C93" t="str">
            <v>Agriculture, pêche, développement rural</v>
          </cell>
          <cell r="D93" t="str">
            <v>3- Renouvellement des exploitations agricoles</v>
          </cell>
          <cell r="E93" t="str">
            <v>15403C</v>
          </cell>
          <cell r="F93" t="str">
            <v>Bop Mixte Dgfar</v>
          </cell>
          <cell r="G93">
            <v>30</v>
          </cell>
          <cell r="H93" t="str">
            <v>Charges de bonification</v>
          </cell>
          <cell r="I93" t="str">
            <v>DAFL</v>
          </cell>
          <cell r="J93" t="str">
            <v>Autres titres</v>
          </cell>
          <cell r="K93">
            <v>64119361</v>
          </cell>
          <cell r="L93">
            <v>59264481</v>
          </cell>
          <cell r="M93">
            <v>0</v>
          </cell>
          <cell r="N93">
            <v>21679658</v>
          </cell>
          <cell r="O93">
            <v>0</v>
          </cell>
          <cell r="P93">
            <v>35000000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64119361</v>
          </cell>
          <cell r="AH93">
            <v>59264481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15431</v>
          </cell>
          <cell r="B94">
            <v>154</v>
          </cell>
          <cell r="C94" t="str">
            <v>Agriculture, pêche, développement rural</v>
          </cell>
          <cell r="D94" t="str">
            <v>3- Renouvellement des exploitations agricoles</v>
          </cell>
          <cell r="E94" t="str">
            <v>15403C</v>
          </cell>
          <cell r="F94" t="str">
            <v>Bop Mixte Dgfar</v>
          </cell>
          <cell r="G94">
            <v>31</v>
          </cell>
          <cell r="H94" t="str">
            <v>FICIA</v>
          </cell>
          <cell r="I94" t="str">
            <v>DGFAR</v>
          </cell>
          <cell r="J94" t="str">
            <v>Autres titres</v>
          </cell>
          <cell r="K94">
            <v>10000000</v>
          </cell>
          <cell r="L94">
            <v>10000000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10000000</v>
          </cell>
          <cell r="AH94">
            <v>10000000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15432</v>
          </cell>
          <cell r="B95">
            <v>154</v>
          </cell>
          <cell r="C95" t="str">
            <v>Agriculture, pêche, développement rural</v>
          </cell>
          <cell r="D95" t="str">
            <v>3- Renouvellement des exploitations agricoles</v>
          </cell>
          <cell r="E95" t="str">
            <v>15401C</v>
          </cell>
          <cell r="F95" t="str">
            <v>Bop Central Dgfar</v>
          </cell>
          <cell r="G95">
            <v>32</v>
          </cell>
          <cell r="H95" t="str">
            <v>DJA</v>
          </cell>
          <cell r="I95" t="str">
            <v>DGFAR</v>
          </cell>
          <cell r="J95" t="str">
            <v>Autres titres</v>
          </cell>
          <cell r="K95">
            <v>52204000</v>
          </cell>
          <cell r="L95">
            <v>62160600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52204000</v>
          </cell>
          <cell r="AH95">
            <v>62160600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15433</v>
          </cell>
          <cell r="B96">
            <v>154</v>
          </cell>
          <cell r="C96" t="str">
            <v>Agriculture, pêche, développement rural</v>
          </cell>
          <cell r="D96" t="str">
            <v>3- Renouvellement des exploitations agricoles</v>
          </cell>
          <cell r="E96" t="str">
            <v>15403C</v>
          </cell>
          <cell r="F96" t="str">
            <v>Bop Mixte Dgfar</v>
          </cell>
          <cell r="G96">
            <v>33</v>
          </cell>
          <cell r="H96" t="str">
            <v>Aides à la cessation d’activités</v>
          </cell>
          <cell r="I96" t="str">
            <v>DGFAR</v>
          </cell>
          <cell r="J96" t="str">
            <v>Autres titres</v>
          </cell>
          <cell r="K96">
            <v>26536382</v>
          </cell>
          <cell r="L96">
            <v>20239994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26536382</v>
          </cell>
          <cell r="AF96">
            <v>20239994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15434</v>
          </cell>
          <cell r="B97">
            <v>154</v>
          </cell>
          <cell r="C97" t="str">
            <v>Agriculture, pêche, développement rural</v>
          </cell>
          <cell r="D97" t="str">
            <v>3- Renouvellement des exploitations agricoles</v>
          </cell>
          <cell r="E97" t="str">
            <v>15401C</v>
          </cell>
          <cell r="F97" t="str">
            <v>Bop Central Dgfar</v>
          </cell>
          <cell r="G97">
            <v>34</v>
          </cell>
          <cell r="H97" t="str">
            <v>Appui aux SAFER</v>
          </cell>
          <cell r="I97" t="str">
            <v>DGFAR</v>
          </cell>
          <cell r="J97" t="str">
            <v>Autres titres</v>
          </cell>
          <cell r="K97">
            <v>5396898</v>
          </cell>
          <cell r="L97">
            <v>5395232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5396898</v>
          </cell>
          <cell r="AL97">
            <v>5395232</v>
          </cell>
        </row>
        <row r="98">
          <cell r="A98">
            <v>15435</v>
          </cell>
          <cell r="B98">
            <v>154</v>
          </cell>
          <cell r="C98" t="str">
            <v>Agriculture, pêche, développement rural</v>
          </cell>
          <cell r="D98" t="str">
            <v>3- Renouvellement des exploitations agricoles</v>
          </cell>
          <cell r="E98" t="str">
            <v>15403C</v>
          </cell>
          <cell r="F98" t="str">
            <v>Bop Mixte Dgfar</v>
          </cell>
          <cell r="G98">
            <v>35</v>
          </cell>
          <cell r="H98" t="str">
            <v>AGRIDIFF</v>
          </cell>
          <cell r="I98" t="str">
            <v>DGFAR</v>
          </cell>
          <cell r="J98" t="str">
            <v>Autres titres</v>
          </cell>
          <cell r="K98">
            <v>10000000</v>
          </cell>
          <cell r="L98">
            <v>9861781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10000000</v>
          </cell>
          <cell r="AH98">
            <v>9861781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15436</v>
          </cell>
          <cell r="B99">
            <v>154</v>
          </cell>
          <cell r="C99" t="str">
            <v>Agriculture, pêche, développement rural</v>
          </cell>
          <cell r="D99" t="str">
            <v>3- Renouvellement des exploitations agricoles</v>
          </cell>
          <cell r="E99" t="str">
            <v>15401C</v>
          </cell>
          <cell r="F99" t="str">
            <v>Bop Central Dgfar</v>
          </cell>
          <cell r="G99">
            <v>36</v>
          </cell>
          <cell r="H99" t="str">
            <v>Aides au départ (anciens dispositifs)</v>
          </cell>
          <cell r="I99" t="str">
            <v>DGFAR</v>
          </cell>
          <cell r="J99" t="str">
            <v>Autres titres</v>
          </cell>
          <cell r="K99">
            <v>130215704</v>
          </cell>
          <cell r="L99">
            <v>60156862</v>
          </cell>
          <cell r="M99">
            <v>71000000</v>
          </cell>
          <cell r="N99">
            <v>72656000</v>
          </cell>
          <cell r="O99">
            <v>19530071</v>
          </cell>
          <cell r="P99">
            <v>82859964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130215704</v>
          </cell>
          <cell r="AF99">
            <v>60156862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15437</v>
          </cell>
          <cell r="B100">
            <v>154</v>
          </cell>
          <cell r="C100" t="str">
            <v>Agriculture, pêche, développement rural</v>
          </cell>
          <cell r="D100" t="str">
            <v>3- Renouvellement des exploitations agricoles</v>
          </cell>
          <cell r="E100" t="str">
            <v>15401C</v>
          </cell>
          <cell r="F100" t="str">
            <v>Bop Central Dgfar</v>
          </cell>
          <cell r="G100">
            <v>37</v>
          </cell>
          <cell r="H100" t="str">
            <v>Stages à l'installation - HCPER</v>
          </cell>
          <cell r="I100" t="str">
            <v>DGFAR</v>
          </cell>
          <cell r="J100" t="str">
            <v>Autres titres</v>
          </cell>
          <cell r="K100">
            <v>6000000</v>
          </cell>
          <cell r="L100">
            <v>4900000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6000000</v>
          </cell>
          <cell r="AF100">
            <v>4900000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15438</v>
          </cell>
          <cell r="B101">
            <v>154</v>
          </cell>
          <cell r="C101" t="str">
            <v>Agriculture, pêche, développement rural</v>
          </cell>
          <cell r="D101" t="str">
            <v>3- Renouvellement des exploitations agricoles</v>
          </cell>
          <cell r="E101" t="str">
            <v>15401C</v>
          </cell>
          <cell r="F101" t="str">
            <v>Bop Central Dgfar</v>
          </cell>
          <cell r="G101">
            <v>38</v>
          </cell>
          <cell r="H101" t="str">
            <v>Stages à l'installation - CPER</v>
          </cell>
          <cell r="I101" t="str">
            <v>DGFAR</v>
          </cell>
          <cell r="J101" t="str">
            <v>Autres titres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15440</v>
          </cell>
          <cell r="B102">
            <v>154</v>
          </cell>
          <cell r="C102" t="str">
            <v>Agriculture, pêche, développement rural</v>
          </cell>
          <cell r="D102" t="str">
            <v>4- Modernisation et maîtrise des pollutions</v>
          </cell>
          <cell r="E102" t="str">
            <v>15403C</v>
          </cell>
          <cell r="F102" t="str">
            <v>Bop Mixte Dgfar</v>
          </cell>
          <cell r="G102">
            <v>40</v>
          </cell>
          <cell r="H102" t="str">
            <v>Charges de bonification</v>
          </cell>
          <cell r="I102" t="str">
            <v>DAFL</v>
          </cell>
          <cell r="J102" t="str">
            <v>Autres titres</v>
          </cell>
          <cell r="K102">
            <v>14106701</v>
          </cell>
          <cell r="L102">
            <v>37080295</v>
          </cell>
          <cell r="M102">
            <v>0</v>
          </cell>
          <cell r="N102">
            <v>24538173</v>
          </cell>
          <cell r="O102">
            <v>0</v>
          </cell>
          <cell r="P102">
            <v>46200000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14106701</v>
          </cell>
          <cell r="AH102">
            <v>37080295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15441</v>
          </cell>
          <cell r="B103">
            <v>154</v>
          </cell>
          <cell r="C103" t="str">
            <v>Agriculture, pêche, développement rural</v>
          </cell>
          <cell r="D103" t="str">
            <v>4- Modernisation et maîtrise des pollutions</v>
          </cell>
          <cell r="E103" t="str">
            <v>15403C</v>
          </cell>
          <cell r="F103" t="str">
            <v>Bop Mixte Dgfar</v>
          </cell>
          <cell r="G103">
            <v>41</v>
          </cell>
          <cell r="H103" t="str">
            <v>Modernisation des exploitations agricoles</v>
          </cell>
          <cell r="I103" t="str">
            <v>DGFAR</v>
          </cell>
          <cell r="J103" t="str">
            <v>Autres titres</v>
          </cell>
          <cell r="K103">
            <v>72999713</v>
          </cell>
          <cell r="L103">
            <v>47385856</v>
          </cell>
          <cell r="M103">
            <v>0</v>
          </cell>
          <cell r="N103">
            <v>25860000</v>
          </cell>
          <cell r="O103">
            <v>0</v>
          </cell>
          <cell r="P103">
            <v>15120000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72999713</v>
          </cell>
          <cell r="AH103">
            <v>47385856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15442</v>
          </cell>
          <cell r="B104">
            <v>154</v>
          </cell>
          <cell r="C104" t="str">
            <v>Agriculture, pêche, développement rural</v>
          </cell>
          <cell r="D104" t="str">
            <v>4- Modernisation et maîtrise des pollutions</v>
          </cell>
          <cell r="E104" t="str">
            <v>15403C</v>
          </cell>
          <cell r="F104" t="str">
            <v>Bop Mixte Dgfar</v>
          </cell>
          <cell r="G104">
            <v>42</v>
          </cell>
          <cell r="H104" t="str">
            <v>PMPOA</v>
          </cell>
          <cell r="I104" t="str">
            <v>DGFAR</v>
          </cell>
          <cell r="J104" t="str">
            <v>Autres titres</v>
          </cell>
          <cell r="K104">
            <v>31523052</v>
          </cell>
          <cell r="L104">
            <v>37090157</v>
          </cell>
          <cell r="M104">
            <v>0</v>
          </cell>
          <cell r="N104">
            <v>5670000</v>
          </cell>
          <cell r="O104">
            <v>0</v>
          </cell>
          <cell r="P104">
            <v>25040000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31483052</v>
          </cell>
          <cell r="AH104">
            <v>37050157</v>
          </cell>
          <cell r="AI104">
            <v>0</v>
          </cell>
          <cell r="AJ104">
            <v>0</v>
          </cell>
          <cell r="AK104">
            <v>40000</v>
          </cell>
          <cell r="AL104">
            <v>40000</v>
          </cell>
        </row>
        <row r="105">
          <cell r="A105">
            <v>15450</v>
          </cell>
          <cell r="B105">
            <v>154</v>
          </cell>
          <cell r="C105" t="str">
            <v>Agriculture, pêche, développement rural</v>
          </cell>
          <cell r="D105" t="str">
            <v>5- Mesures agro-environnementales</v>
          </cell>
          <cell r="E105" t="str">
            <v>15401C</v>
          </cell>
          <cell r="F105" t="str">
            <v>Bop Central Dgfar</v>
          </cell>
          <cell r="G105">
            <v>50</v>
          </cell>
          <cell r="H105" t="str">
            <v>ICHN</v>
          </cell>
          <cell r="I105" t="str">
            <v>DGFAR</v>
          </cell>
          <cell r="J105" t="str">
            <v>Autres titres</v>
          </cell>
          <cell r="K105">
            <v>232332000</v>
          </cell>
          <cell r="L105">
            <v>232470000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232332000</v>
          </cell>
          <cell r="AH105">
            <v>232470000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15451</v>
          </cell>
          <cell r="B106">
            <v>154</v>
          </cell>
          <cell r="C106" t="str">
            <v>Agriculture, pêche, développement rural</v>
          </cell>
          <cell r="D106" t="str">
            <v>5- Mesures agro-environnementales</v>
          </cell>
          <cell r="E106" t="str">
            <v>15401C</v>
          </cell>
          <cell r="F106" t="str">
            <v>Bop Central Dgfar</v>
          </cell>
          <cell r="G106">
            <v>51</v>
          </cell>
          <cell r="H106" t="str">
            <v>Boisement des terres agricoles</v>
          </cell>
          <cell r="I106" t="str">
            <v>DGFAR</v>
          </cell>
          <cell r="J106" t="str">
            <v>Autres titres</v>
          </cell>
          <cell r="K106">
            <v>0</v>
          </cell>
          <cell r="L106">
            <v>2465445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2465445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A107">
            <v>15452</v>
          </cell>
          <cell r="B107">
            <v>154</v>
          </cell>
          <cell r="C107" t="str">
            <v>Agriculture, pêche, développement rural</v>
          </cell>
          <cell r="D107" t="str">
            <v>5- Mesures agro-environnementales</v>
          </cell>
          <cell r="E107" t="str">
            <v>15403C</v>
          </cell>
          <cell r="F107" t="str">
            <v>Bop Mixte Dgfar</v>
          </cell>
          <cell r="G107">
            <v>52</v>
          </cell>
          <cell r="H107" t="str">
            <v>Mesures agro-environnementales régionales</v>
          </cell>
          <cell r="I107" t="str">
            <v>DGFAR</v>
          </cell>
          <cell r="J107" t="str">
            <v>Autres titres</v>
          </cell>
          <cell r="K107">
            <v>27621513</v>
          </cell>
          <cell r="L107">
            <v>77268177</v>
          </cell>
          <cell r="M107">
            <v>0</v>
          </cell>
          <cell r="N107">
            <v>60367000</v>
          </cell>
          <cell r="O107">
            <v>0</v>
          </cell>
          <cell r="P107">
            <v>67883249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27621513</v>
          </cell>
          <cell r="AH107">
            <v>77268177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A108">
            <v>15453</v>
          </cell>
          <cell r="B108">
            <v>154</v>
          </cell>
          <cell r="C108" t="str">
            <v>Agriculture, pêche, développement rural</v>
          </cell>
          <cell r="D108" t="str">
            <v>5- Mesures agro-environnementales</v>
          </cell>
          <cell r="E108" t="str">
            <v>15403C</v>
          </cell>
          <cell r="F108" t="str">
            <v>Bop Mixte Dgfar</v>
          </cell>
          <cell r="G108">
            <v>53</v>
          </cell>
          <cell r="H108" t="str">
            <v>PHAE</v>
          </cell>
          <cell r="I108" t="str">
            <v>DGFAR</v>
          </cell>
          <cell r="J108" t="str">
            <v>Autres titres</v>
          </cell>
          <cell r="K108">
            <v>121000000</v>
          </cell>
          <cell r="L108">
            <v>117940000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121000000</v>
          </cell>
          <cell r="AH108">
            <v>117940000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15454</v>
          </cell>
          <cell r="B109">
            <v>154</v>
          </cell>
          <cell r="C109" t="str">
            <v>Agriculture, pêche, développement rural</v>
          </cell>
          <cell r="D109" t="str">
            <v>5- Mesures agro-environnementales</v>
          </cell>
          <cell r="E109" t="str">
            <v>15403C</v>
          </cell>
          <cell r="F109" t="str">
            <v>Bop Mixte Dgfar</v>
          </cell>
          <cell r="G109">
            <v>54</v>
          </cell>
          <cell r="H109" t="str">
            <v>Rotationnelle</v>
          </cell>
          <cell r="I109" t="str">
            <v>DGFAR</v>
          </cell>
          <cell r="J109" t="str">
            <v>Autres titres</v>
          </cell>
          <cell r="K109">
            <v>12000000</v>
          </cell>
          <cell r="L109">
            <v>9606737</v>
          </cell>
          <cell r="M109">
            <v>0</v>
          </cell>
          <cell r="N109">
            <v>0</v>
          </cell>
          <cell r="O109">
            <v>0</v>
          </cell>
          <cell r="P109">
            <v>1000000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12000000</v>
          </cell>
          <cell r="AH109">
            <v>9606737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15455</v>
          </cell>
          <cell r="B110">
            <v>154</v>
          </cell>
          <cell r="C110" t="str">
            <v>Agriculture, pêche, développement rural</v>
          </cell>
          <cell r="D110" t="str">
            <v>5- Mesures agro-environnementales</v>
          </cell>
          <cell r="E110" t="str">
            <v>15403C</v>
          </cell>
          <cell r="F110" t="str">
            <v>Bop Mixte Dgfar</v>
          </cell>
          <cell r="G110">
            <v>55</v>
          </cell>
          <cell r="H110" t="str">
            <v>Autres actions environnementales et pastoralisme</v>
          </cell>
          <cell r="I110" t="str">
            <v>DGFAR</v>
          </cell>
          <cell r="J110" t="str">
            <v>Autres titres</v>
          </cell>
          <cell r="K110">
            <v>9410649</v>
          </cell>
          <cell r="L110">
            <v>8774026</v>
          </cell>
          <cell r="M110">
            <v>0</v>
          </cell>
          <cell r="N110">
            <v>954946</v>
          </cell>
          <cell r="O110">
            <v>884112</v>
          </cell>
          <cell r="P110">
            <v>1650816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9406649</v>
          </cell>
          <cell r="AH110">
            <v>8770026</v>
          </cell>
          <cell r="AI110">
            <v>0</v>
          </cell>
          <cell r="AJ110">
            <v>0</v>
          </cell>
          <cell r="AK110">
            <v>4000</v>
          </cell>
          <cell r="AL110">
            <v>4000</v>
          </cell>
        </row>
        <row r="111">
          <cell r="A111">
            <v>15460</v>
          </cell>
          <cell r="B111">
            <v>154</v>
          </cell>
          <cell r="C111" t="str">
            <v>Agriculture, pêche, développement rural</v>
          </cell>
          <cell r="D111" t="str">
            <v>6- Gestion durable des pêches et de l'aquaculture</v>
          </cell>
          <cell r="E111" t="str">
            <v>15404C</v>
          </cell>
          <cell r="F111" t="str">
            <v>Bop Central DPMA</v>
          </cell>
          <cell r="G111">
            <v>60</v>
          </cell>
          <cell r="H111" t="str">
            <v>Interventions économiques - CPER &amp; FEP</v>
          </cell>
          <cell r="I111" t="str">
            <v>DPMA</v>
          </cell>
          <cell r="J111" t="str">
            <v>Autres titres</v>
          </cell>
          <cell r="K111">
            <v>13065248</v>
          </cell>
          <cell r="L111">
            <v>13063986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13065248</v>
          </cell>
          <cell r="AH111">
            <v>13063986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15461</v>
          </cell>
          <cell r="B112">
            <v>154</v>
          </cell>
          <cell r="C112" t="str">
            <v>Agriculture, pêche, développement rural</v>
          </cell>
          <cell r="D112" t="str">
            <v>6- Gestion durable des pêches et de l'aquaculture</v>
          </cell>
          <cell r="E112" t="str">
            <v>15404C</v>
          </cell>
          <cell r="F112" t="str">
            <v>Bop Central DPMA</v>
          </cell>
          <cell r="G112">
            <v>61</v>
          </cell>
          <cell r="H112" t="str">
            <v>Interventions économiques - HCPER &amp; FEP</v>
          </cell>
          <cell r="I112" t="str">
            <v>DPMA</v>
          </cell>
          <cell r="J112" t="str">
            <v>Autres titres</v>
          </cell>
          <cell r="K112">
            <v>3080020</v>
          </cell>
          <cell r="L112">
            <v>2881031</v>
          </cell>
          <cell r="M112">
            <v>0</v>
          </cell>
          <cell r="N112">
            <v>4000000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3080020</v>
          </cell>
          <cell r="AH112">
            <v>2881031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15462</v>
          </cell>
          <cell r="B113">
            <v>154</v>
          </cell>
          <cell r="C113" t="str">
            <v>Agriculture, pêche, développement rural</v>
          </cell>
          <cell r="D113" t="str">
            <v>6- Gestion durable des pêches et de l'aquaculture</v>
          </cell>
          <cell r="E113" t="str">
            <v>15404C</v>
          </cell>
          <cell r="F113" t="str">
            <v>Bop Central DPMA</v>
          </cell>
          <cell r="G113">
            <v>62</v>
          </cell>
          <cell r="H113" t="str">
            <v>Interventions économiques - CPER &amp; hors FEP</v>
          </cell>
          <cell r="I113" t="str">
            <v>DPMA</v>
          </cell>
          <cell r="J113" t="str">
            <v>Autres titres</v>
          </cell>
          <cell r="K113">
            <v>8941995</v>
          </cell>
          <cell r="L113">
            <v>8941131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8941995</v>
          </cell>
          <cell r="AH113">
            <v>8941131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15463</v>
          </cell>
          <cell r="B114">
            <v>154</v>
          </cell>
          <cell r="C114" t="str">
            <v>Agriculture, pêche, développement rural</v>
          </cell>
          <cell r="D114" t="str">
            <v>6- Gestion durable des pêches et de l'aquaculture</v>
          </cell>
          <cell r="E114" t="str">
            <v>15404C</v>
          </cell>
          <cell r="F114" t="str">
            <v>Bop Central DPMA</v>
          </cell>
          <cell r="G114">
            <v>63</v>
          </cell>
          <cell r="H114" t="str">
            <v>Interventions économiques - HCPER &amp; hors FEP</v>
          </cell>
          <cell r="I114" t="str">
            <v>DPMA</v>
          </cell>
          <cell r="J114" t="str">
            <v>Autres titres</v>
          </cell>
          <cell r="K114">
            <v>2980665</v>
          </cell>
          <cell r="L114">
            <v>2980377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2980665</v>
          </cell>
          <cell r="AH114">
            <v>2980377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15472</v>
          </cell>
          <cell r="B115">
            <v>154</v>
          </cell>
          <cell r="C115" t="str">
            <v>Agriculture, pêche, développement rural</v>
          </cell>
          <cell r="D115" t="str">
            <v>6- Gestion durable des pêches et de l'aquaculture</v>
          </cell>
          <cell r="E115" t="str">
            <v>15404C</v>
          </cell>
          <cell r="F115" t="str">
            <v>Bop Central DPMA</v>
          </cell>
          <cell r="G115">
            <v>72</v>
          </cell>
          <cell r="H115" t="str">
            <v>Interventions socio-économiques, CNPMEM</v>
          </cell>
          <cell r="I115" t="str">
            <v>DPMA</v>
          </cell>
          <cell r="J115" t="str">
            <v>Autres titres</v>
          </cell>
          <cell r="K115">
            <v>0</v>
          </cell>
          <cell r="L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15464</v>
          </cell>
          <cell r="B116">
            <v>154</v>
          </cell>
          <cell r="C116" t="str">
            <v>Agriculture, pêche, développement rural</v>
          </cell>
          <cell r="D116" t="str">
            <v>6- Gestion durable des pêches et de l'aquaculture</v>
          </cell>
          <cell r="E116" t="str">
            <v>15404C</v>
          </cell>
          <cell r="F116" t="str">
            <v>Bop Central DPMA</v>
          </cell>
          <cell r="G116">
            <v>64</v>
          </cell>
          <cell r="H116" t="str">
            <v>Orientation de la production et des marchés - OFIMER</v>
          </cell>
          <cell r="I116" t="str">
            <v>DPMA</v>
          </cell>
          <cell r="J116" t="str">
            <v>Autres titres</v>
          </cell>
          <cell r="K116">
            <v>13920924</v>
          </cell>
          <cell r="L116">
            <v>13919579</v>
          </cell>
          <cell r="M116">
            <v>0</v>
          </cell>
          <cell r="N116">
            <v>0</v>
          </cell>
          <cell r="O116">
            <v>78600000</v>
          </cell>
          <cell r="P116">
            <v>78600000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3676153</v>
          </cell>
          <cell r="Z116">
            <v>3675798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10244771</v>
          </cell>
          <cell r="AH116">
            <v>10243781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21577</v>
          </cell>
          <cell r="B117">
            <v>215</v>
          </cell>
          <cell r="C117" t="str">
            <v>Soutien des politiques de l'agriculture</v>
          </cell>
          <cell r="D117" t="str">
            <v>4- Moyens communs</v>
          </cell>
          <cell r="E117" t="str">
            <v>21503C</v>
          </cell>
          <cell r="F117" t="str">
            <v>Bop central SG Moyens Humains</v>
          </cell>
          <cell r="G117">
            <v>77</v>
          </cell>
          <cell r="H117" t="str">
            <v>Suivi statistique et scientifique pour la CE - Personnel</v>
          </cell>
          <cell r="I117" t="str">
            <v>DPMA</v>
          </cell>
          <cell r="J117" t="str">
            <v>Titre 2</v>
          </cell>
          <cell r="K117">
            <v>30000</v>
          </cell>
          <cell r="L117">
            <v>30000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15466</v>
          </cell>
          <cell r="B118">
            <v>154</v>
          </cell>
          <cell r="C118" t="str">
            <v>Agriculture, pêche, développement rural</v>
          </cell>
          <cell r="D118" t="str">
            <v>6- Gestion durable des pêches et de l'aquaculture</v>
          </cell>
          <cell r="E118" t="str">
            <v>15404C</v>
          </cell>
          <cell r="F118" t="str">
            <v>Bop Central DPMA</v>
          </cell>
          <cell r="G118">
            <v>66</v>
          </cell>
          <cell r="H118" t="str">
            <v>Suivi statistique et scientifique pour la CE - hors Personnel</v>
          </cell>
          <cell r="I118" t="str">
            <v>DPMA</v>
          </cell>
          <cell r="J118" t="str">
            <v>Autres titres</v>
          </cell>
          <cell r="K118">
            <v>1871858</v>
          </cell>
          <cell r="L118">
            <v>1871677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1871858</v>
          </cell>
          <cell r="Z118">
            <v>1871677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15468</v>
          </cell>
          <cell r="B119">
            <v>154</v>
          </cell>
          <cell r="C119" t="str">
            <v>Agriculture, pêche, développement rural</v>
          </cell>
          <cell r="D119" t="str">
            <v>6- Gestion durable des pêches et de l'aquaculture</v>
          </cell>
          <cell r="E119" t="str">
            <v>15404C</v>
          </cell>
          <cell r="F119" t="str">
            <v>Bop Central DPMA</v>
          </cell>
          <cell r="G119">
            <v>68</v>
          </cell>
          <cell r="H119" t="str">
            <v>Qualité sanitaire des ressources aquacoles</v>
          </cell>
          <cell r="I119" t="str">
            <v>DPMA</v>
          </cell>
          <cell r="J119" t="str">
            <v>Autres titres</v>
          </cell>
          <cell r="K119">
            <v>2642857</v>
          </cell>
          <cell r="L119">
            <v>2841293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2195757</v>
          </cell>
          <cell r="Z119">
            <v>2185610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447100</v>
          </cell>
          <cell r="AL119">
            <v>655683</v>
          </cell>
        </row>
        <row r="120">
          <cell r="A120">
            <v>15469</v>
          </cell>
          <cell r="B120">
            <v>154</v>
          </cell>
          <cell r="C120" t="str">
            <v>Agriculture, pêche, développement rural</v>
          </cell>
          <cell r="D120" t="str">
            <v>6- Gestion durable des pêches et de l'aquaculture</v>
          </cell>
          <cell r="E120" t="str">
            <v>15404C</v>
          </cell>
          <cell r="F120" t="str">
            <v>Bop Central DPMA</v>
          </cell>
          <cell r="G120">
            <v>69</v>
          </cell>
          <cell r="H120" t="str">
            <v>Plan de sortie de flotte</v>
          </cell>
          <cell r="I120" t="str">
            <v>DPMA</v>
          </cell>
          <cell r="J120" t="str">
            <v>Autres titres</v>
          </cell>
          <cell r="K120">
            <v>9935550</v>
          </cell>
          <cell r="L120">
            <v>9934590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9935550</v>
          </cell>
          <cell r="AH120">
            <v>9934590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15470</v>
          </cell>
          <cell r="B121">
            <v>154</v>
          </cell>
          <cell r="C121" t="str">
            <v>Agriculture, pêche, développement rural</v>
          </cell>
          <cell r="D121" t="str">
            <v>6- Gestion durable des pêches et de l'aquaculture</v>
          </cell>
          <cell r="E121" t="str">
            <v>15404C</v>
          </cell>
          <cell r="F121" t="str">
            <v>Bop Central DPMA</v>
          </cell>
          <cell r="G121">
            <v>70</v>
          </cell>
          <cell r="H121" t="str">
            <v>Contrôle des pêches maritimes</v>
          </cell>
          <cell r="I121" t="str">
            <v>DPMA</v>
          </cell>
          <cell r="J121" t="str">
            <v>Autres titres</v>
          </cell>
          <cell r="K121">
            <v>2732525</v>
          </cell>
          <cell r="L121">
            <v>2732261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2732525</v>
          </cell>
          <cell r="X121">
            <v>2732261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15471</v>
          </cell>
          <cell r="B122">
            <v>154</v>
          </cell>
          <cell r="C122" t="str">
            <v>Agriculture, pêche, développement rural</v>
          </cell>
          <cell r="D122" t="str">
            <v>6- Gestion durable des pêches et de l'aquaculture</v>
          </cell>
          <cell r="E122" t="str">
            <v>15404C</v>
          </cell>
          <cell r="F122" t="str">
            <v>Bop Central DPMA</v>
          </cell>
          <cell r="G122">
            <v>71</v>
          </cell>
          <cell r="H122" t="str">
            <v>Autres dépenses d’assistance et d’appui technique</v>
          </cell>
          <cell r="I122" t="str">
            <v>DPMA</v>
          </cell>
          <cell r="J122" t="str">
            <v>Autres titres</v>
          </cell>
          <cell r="K122">
            <v>435813</v>
          </cell>
          <cell r="L122">
            <v>435769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422813</v>
          </cell>
          <cell r="X122">
            <v>422769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13000</v>
          </cell>
          <cell r="AL122">
            <v>13000</v>
          </cell>
        </row>
        <row r="123">
          <cell r="A123">
            <v>15490</v>
          </cell>
          <cell r="B123">
            <v>154</v>
          </cell>
          <cell r="C123" t="str">
            <v>Agriculture, pêche, développement rural</v>
          </cell>
          <cell r="D123" t="str">
            <v>7- Moyens du CNASEA</v>
          </cell>
          <cell r="E123" t="str">
            <v>15401C</v>
          </cell>
          <cell r="F123" t="str">
            <v>Bop Central Dgfar</v>
          </cell>
          <cell r="G123">
            <v>90</v>
          </cell>
          <cell r="H123" t="str">
            <v>Fonctionnement du CNASEA</v>
          </cell>
          <cell r="I123" t="str">
            <v>DGFAR</v>
          </cell>
          <cell r="J123" t="str">
            <v>Autres titres</v>
          </cell>
          <cell r="K123">
            <v>53467919</v>
          </cell>
          <cell r="L123">
            <v>53464335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30968007</v>
          </cell>
          <cell r="Z123">
            <v>30966596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22499912</v>
          </cell>
          <cell r="AL123">
            <v>22497739</v>
          </cell>
        </row>
        <row r="124">
          <cell r="A124">
            <v>15491</v>
          </cell>
          <cell r="B124">
            <v>154</v>
          </cell>
          <cell r="C124" t="str">
            <v>Agriculture, pêche, développement rural</v>
          </cell>
          <cell r="D124" t="str">
            <v>7- Moyens du CNASEA</v>
          </cell>
          <cell r="E124" t="str">
            <v>15401C</v>
          </cell>
          <cell r="F124" t="str">
            <v>Bop Central Dgfar</v>
          </cell>
          <cell r="G124">
            <v>91</v>
          </cell>
          <cell r="H124" t="str">
            <v>Apurement communautaire</v>
          </cell>
          <cell r="I124" t="str">
            <v>DGFAR</v>
          </cell>
          <cell r="J124" t="str">
            <v>Autres titres</v>
          </cell>
          <cell r="K124">
            <v>0</v>
          </cell>
          <cell r="L124">
            <v>0</v>
          </cell>
          <cell r="M124">
            <v>9551000</v>
          </cell>
          <cell r="N124">
            <v>9551000</v>
          </cell>
          <cell r="O124">
            <v>31551000</v>
          </cell>
          <cell r="P124">
            <v>31551000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15492</v>
          </cell>
          <cell r="B125">
            <v>154</v>
          </cell>
          <cell r="C125" t="str">
            <v>Agriculture, pêche, développement rural</v>
          </cell>
          <cell r="D125" t="str">
            <v>1- Soutien aux territoires et aux acteurs ruraux</v>
          </cell>
          <cell r="E125" t="str">
            <v>15401C</v>
          </cell>
          <cell r="F125" t="str">
            <v>Bop Central Dgfar</v>
          </cell>
          <cell r="G125">
            <v>92</v>
          </cell>
          <cell r="H125" t="str">
            <v>Exonérations de charges sociales</v>
          </cell>
          <cell r="I125" t="str">
            <v>DGFAR</v>
          </cell>
          <cell r="J125" t="str">
            <v>Autres titres</v>
          </cell>
          <cell r="K125">
            <v>39459301</v>
          </cell>
          <cell r="L125">
            <v>39447122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39459301</v>
          </cell>
          <cell r="AL125">
            <v>39447122</v>
          </cell>
        </row>
        <row r="126">
          <cell r="A126">
            <v>20610</v>
          </cell>
          <cell r="B126">
            <v>206</v>
          </cell>
          <cell r="C126" t="str">
            <v>Sécurité et qualité sanitaires de l'alimentation</v>
          </cell>
          <cell r="D126" t="str">
            <v>1- Protection des végétaux</v>
          </cell>
          <cell r="E126" t="str">
            <v>20601C</v>
          </cell>
          <cell r="F126" t="str">
            <v>Bop central Dgal</v>
          </cell>
          <cell r="G126">
            <v>10</v>
          </cell>
          <cell r="H126" t="str">
            <v>Suivi des risques phytosanitaires - centrale</v>
          </cell>
          <cell r="I126" t="str">
            <v>DGAl</v>
          </cell>
          <cell r="J126" t="str">
            <v>Autres titres</v>
          </cell>
          <cell r="K126">
            <v>892431</v>
          </cell>
          <cell r="L126">
            <v>893614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892431</v>
          </cell>
          <cell r="X126">
            <v>893614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20611</v>
          </cell>
          <cell r="B127">
            <v>206</v>
          </cell>
          <cell r="C127" t="str">
            <v>Sécurité et qualité sanitaires de l'alimentation</v>
          </cell>
          <cell r="D127" t="str">
            <v>1- Protection des végétaux</v>
          </cell>
          <cell r="E127" t="str">
            <v>20603M</v>
          </cell>
          <cell r="F127" t="str">
            <v>Bop Miroir DRAF</v>
          </cell>
          <cell r="G127">
            <v>11</v>
          </cell>
          <cell r="H127" t="str">
            <v>Suivi des risques phytosanitaires en SD - HCPER</v>
          </cell>
          <cell r="I127" t="str">
            <v>DGAl</v>
          </cell>
          <cell r="J127" t="str">
            <v>Autres titres</v>
          </cell>
          <cell r="K127">
            <v>8460039</v>
          </cell>
          <cell r="L127">
            <v>8429550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7963968</v>
          </cell>
          <cell r="X127">
            <v>7650325</v>
          </cell>
          <cell r="Y127">
            <v>0</v>
          </cell>
          <cell r="Z127">
            <v>0</v>
          </cell>
          <cell r="AA127">
            <v>496071</v>
          </cell>
          <cell r="AB127">
            <v>779225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20612</v>
          </cell>
          <cell r="B128">
            <v>206</v>
          </cell>
          <cell r="C128" t="str">
            <v>Sécurité et qualité sanitaires de l'alimentation</v>
          </cell>
          <cell r="D128" t="str">
            <v>1- Protection des végétaux</v>
          </cell>
          <cell r="E128" t="str">
            <v>20603M</v>
          </cell>
          <cell r="F128" t="str">
            <v>Bop Miroir DRAF</v>
          </cell>
          <cell r="G128">
            <v>12</v>
          </cell>
          <cell r="H128" t="str">
            <v>Suivi des risques phytosanitaires en SD - CPER</v>
          </cell>
          <cell r="I128" t="str">
            <v>DGAl</v>
          </cell>
          <cell r="J128" t="str">
            <v>Autres titres</v>
          </cell>
          <cell r="K128">
            <v>114735</v>
          </cell>
          <cell r="L128">
            <v>114888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114735</v>
          </cell>
          <cell r="X128">
            <v>114888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20613</v>
          </cell>
          <cell r="B129">
            <v>206</v>
          </cell>
          <cell r="C129" t="str">
            <v>Sécurité et qualité sanitaires de l'alimentation</v>
          </cell>
          <cell r="D129" t="str">
            <v>1- Protection des végétaux</v>
          </cell>
          <cell r="E129" t="str">
            <v>20601C</v>
          </cell>
          <cell r="F129" t="str">
            <v>Bop central Dgal</v>
          </cell>
          <cell r="G129">
            <v>13</v>
          </cell>
          <cell r="H129" t="str">
            <v>Contrôle de la production des végétaux - AC</v>
          </cell>
          <cell r="I129" t="str">
            <v>DGAl</v>
          </cell>
          <cell r="J129" t="str">
            <v>Autres titres</v>
          </cell>
          <cell r="K129">
            <v>1460630</v>
          </cell>
          <cell r="L129">
            <v>2058645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1460630</v>
          </cell>
          <cell r="X129">
            <v>2058645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20614</v>
          </cell>
          <cell r="B130">
            <v>206</v>
          </cell>
          <cell r="C130" t="str">
            <v>Sécurité et qualité sanitaires de l'alimentation</v>
          </cell>
          <cell r="D130" t="str">
            <v>1- Protection des végétaux</v>
          </cell>
          <cell r="E130" t="str">
            <v>20603M</v>
          </cell>
          <cell r="F130" t="str">
            <v>Bop Miroir DRAF</v>
          </cell>
          <cell r="G130">
            <v>14</v>
          </cell>
          <cell r="H130" t="str">
            <v>Contrôle de la production des végétaux - SD</v>
          </cell>
          <cell r="I130" t="str">
            <v>DGAl</v>
          </cell>
          <cell r="J130" t="str">
            <v>Autres titres</v>
          </cell>
          <cell r="K130">
            <v>3529839</v>
          </cell>
          <cell r="L130">
            <v>3534528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3529839</v>
          </cell>
          <cell r="X130">
            <v>3534528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20615</v>
          </cell>
          <cell r="B131">
            <v>206</v>
          </cell>
          <cell r="C131" t="str">
            <v>Sécurité et qualité sanitaires de l'alimentation</v>
          </cell>
          <cell r="D131" t="str">
            <v>1- Protection des végétaux</v>
          </cell>
          <cell r="E131" t="str">
            <v>20601C</v>
          </cell>
          <cell r="F131" t="str">
            <v>Bop central Dgal</v>
          </cell>
          <cell r="G131">
            <v>15</v>
          </cell>
          <cell r="H131" t="str">
            <v>Promotion des modes de production - AC</v>
          </cell>
          <cell r="I131" t="str">
            <v>DGAl</v>
          </cell>
          <cell r="J131" t="str">
            <v>Autres titres</v>
          </cell>
          <cell r="K131">
            <v>410746</v>
          </cell>
          <cell r="L131">
            <v>411292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410746</v>
          </cell>
          <cell r="X131">
            <v>411292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20616</v>
          </cell>
          <cell r="B132">
            <v>206</v>
          </cell>
          <cell r="C132" t="str">
            <v>Sécurité et qualité sanitaires de l'alimentation</v>
          </cell>
          <cell r="D132" t="str">
            <v>1- Protection des végétaux</v>
          </cell>
          <cell r="E132" t="str">
            <v>20603M</v>
          </cell>
          <cell r="F132" t="str">
            <v>Bop Miroir DRAF</v>
          </cell>
          <cell r="G132">
            <v>16</v>
          </cell>
          <cell r="H132" t="str">
            <v>Promotion des modes de production - SD</v>
          </cell>
          <cell r="I132" t="str">
            <v>DGAl</v>
          </cell>
          <cell r="J132" t="str">
            <v>Autres titres</v>
          </cell>
          <cell r="K132">
            <v>528811</v>
          </cell>
          <cell r="L132">
            <v>529514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528811</v>
          </cell>
          <cell r="X132">
            <v>529514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20617</v>
          </cell>
          <cell r="B133">
            <v>206</v>
          </cell>
          <cell r="C133" t="str">
            <v>Sécurité et qualité sanitaires de l'alimentation</v>
          </cell>
          <cell r="D133" t="str">
            <v>1- Protection des végétaux</v>
          </cell>
          <cell r="E133" t="str">
            <v>20601C</v>
          </cell>
          <cell r="F133" t="str">
            <v>Bop central Dgal</v>
          </cell>
          <cell r="G133">
            <v>17</v>
          </cell>
          <cell r="H133" t="str">
            <v>Construction du LNPV</v>
          </cell>
          <cell r="I133" t="str">
            <v>DGAl</v>
          </cell>
          <cell r="J133" t="str">
            <v>Autres titres</v>
          </cell>
          <cell r="K133">
            <v>0</v>
          </cell>
          <cell r="L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A134">
            <v>20620</v>
          </cell>
          <cell r="B134">
            <v>206</v>
          </cell>
          <cell r="C134" t="str">
            <v>Sécurité et qualité sanitaires de l'alimentation</v>
          </cell>
          <cell r="D134" t="str">
            <v>2- Maladies animales et protection des animaux</v>
          </cell>
          <cell r="E134" t="str">
            <v>20601C</v>
          </cell>
          <cell r="F134" t="str">
            <v>Bop central Dgal</v>
          </cell>
          <cell r="G134">
            <v>20</v>
          </cell>
          <cell r="H134" t="str">
            <v>Lutte contre les EST - AC</v>
          </cell>
          <cell r="I134" t="str">
            <v>DGAl</v>
          </cell>
          <cell r="J134" t="str">
            <v>Autres titres</v>
          </cell>
          <cell r="K134">
            <v>46857</v>
          </cell>
          <cell r="L134">
            <v>46919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46857</v>
          </cell>
          <cell r="X134">
            <v>46919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20621</v>
          </cell>
          <cell r="B135">
            <v>206</v>
          </cell>
          <cell r="C135" t="str">
            <v>Sécurité et qualité sanitaires de l'alimentation</v>
          </cell>
          <cell r="D135" t="str">
            <v>2- Maladies animales et protection des animaux</v>
          </cell>
          <cell r="E135" t="str">
            <v>20608M</v>
          </cell>
          <cell r="F135" t="str">
            <v>Bop Miroir DDSV-R</v>
          </cell>
          <cell r="G135">
            <v>21</v>
          </cell>
          <cell r="H135" t="str">
            <v>Lutte contre les EST - SD</v>
          </cell>
          <cell r="I135" t="str">
            <v>DGAl</v>
          </cell>
          <cell r="J135" t="str">
            <v>Autres titres</v>
          </cell>
          <cell r="K135">
            <v>31168386</v>
          </cell>
          <cell r="L135">
            <v>39073643</v>
          </cell>
          <cell r="M135">
            <v>0</v>
          </cell>
          <cell r="N135">
            <v>35400570</v>
          </cell>
          <cell r="O135">
            <v>0</v>
          </cell>
          <cell r="P135">
            <v>27495313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22328269</v>
          </cell>
          <cell r="X135">
            <v>30221784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8840117</v>
          </cell>
          <cell r="AH135">
            <v>8851859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20622</v>
          </cell>
          <cell r="B136">
            <v>206</v>
          </cell>
          <cell r="C136" t="str">
            <v>Sécurité et qualité sanitaires de l'alimentation</v>
          </cell>
          <cell r="D136" t="str">
            <v>2- Maladies animales et protection des animaux</v>
          </cell>
          <cell r="E136" t="str">
            <v>20601C</v>
          </cell>
          <cell r="F136" t="str">
            <v>Bop central Dgal</v>
          </cell>
          <cell r="G136">
            <v>22</v>
          </cell>
          <cell r="H136" t="str">
            <v>Gestion des maladies animales hors EST - AC</v>
          </cell>
          <cell r="I136" t="str">
            <v>DGAl</v>
          </cell>
          <cell r="J136" t="str">
            <v>Autres titres</v>
          </cell>
          <cell r="K136">
            <v>1733204</v>
          </cell>
          <cell r="L136">
            <v>1951521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1733204</v>
          </cell>
          <cell r="X136">
            <v>1951521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20623</v>
          </cell>
          <cell r="B137">
            <v>206</v>
          </cell>
          <cell r="C137" t="str">
            <v>Sécurité et qualité sanitaires de l'alimentation</v>
          </cell>
          <cell r="D137" t="str">
            <v>2- Maladies animales et protection des animaux</v>
          </cell>
          <cell r="E137" t="str">
            <v>20608M</v>
          </cell>
          <cell r="F137" t="str">
            <v>Bop Miroir DDSV-R</v>
          </cell>
          <cell r="G137">
            <v>23</v>
          </cell>
          <cell r="H137" t="str">
            <v>Gestion des maladies animales hors EST - SD</v>
          </cell>
          <cell r="I137" t="str">
            <v>DGAl</v>
          </cell>
          <cell r="J137" t="str">
            <v>Autres titres</v>
          </cell>
          <cell r="K137">
            <v>34404930</v>
          </cell>
          <cell r="L137">
            <v>35663145</v>
          </cell>
          <cell r="M137">
            <v>0</v>
          </cell>
          <cell r="N137">
            <v>14729859</v>
          </cell>
          <cell r="O137">
            <v>0</v>
          </cell>
          <cell r="P137">
            <v>13471644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28080964</v>
          </cell>
          <cell r="X137">
            <v>29330779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6323966</v>
          </cell>
          <cell r="AH137">
            <v>6332366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20624</v>
          </cell>
          <cell r="B138">
            <v>206</v>
          </cell>
          <cell r="C138" t="str">
            <v>Sécurité et qualité sanitaires de l'alimentation</v>
          </cell>
          <cell r="D138" t="str">
            <v>2- Maladies animales et protection des animaux</v>
          </cell>
          <cell r="E138" t="str">
            <v>20601C</v>
          </cell>
          <cell r="F138" t="str">
            <v>Bop central Dgal</v>
          </cell>
          <cell r="G138">
            <v>24</v>
          </cell>
          <cell r="H138" t="str">
            <v>Plans d’urgence contre les épizooties - AC</v>
          </cell>
          <cell r="I138" t="str">
            <v>DGAl</v>
          </cell>
          <cell r="J138" t="str">
            <v>Autres titres</v>
          </cell>
          <cell r="K138">
            <v>2230786</v>
          </cell>
          <cell r="L138">
            <v>2274647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2230786</v>
          </cell>
          <cell r="X138">
            <v>2274647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A139">
            <v>20625</v>
          </cell>
          <cell r="B139">
            <v>206</v>
          </cell>
          <cell r="C139" t="str">
            <v>Sécurité et qualité sanitaires de l'alimentation</v>
          </cell>
          <cell r="D139" t="str">
            <v>2- Maladies animales et protection des animaux</v>
          </cell>
          <cell r="E139" t="str">
            <v>20608M</v>
          </cell>
          <cell r="F139" t="str">
            <v>Bop Miroir DDSV-R</v>
          </cell>
          <cell r="G139">
            <v>25</v>
          </cell>
          <cell r="H139" t="str">
            <v>Plans d’urgence contre les épizooties - SD</v>
          </cell>
          <cell r="I139" t="str">
            <v>DGAl</v>
          </cell>
          <cell r="J139" t="str">
            <v>Autres titres</v>
          </cell>
          <cell r="K139">
            <v>10503285</v>
          </cell>
          <cell r="L139">
            <v>8489421</v>
          </cell>
          <cell r="M139">
            <v>0</v>
          </cell>
          <cell r="N139">
            <v>2464920</v>
          </cell>
          <cell r="O139">
            <v>0</v>
          </cell>
          <cell r="P139">
            <v>451056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10503285</v>
          </cell>
          <cell r="X139">
            <v>8489421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>
            <v>20626</v>
          </cell>
          <cell r="B140">
            <v>206</v>
          </cell>
          <cell r="C140" t="str">
            <v>Sécurité et qualité sanitaires de l'alimentation</v>
          </cell>
          <cell r="D140" t="str">
            <v>2- Maladies animales et protection des animaux</v>
          </cell>
          <cell r="E140" t="str">
            <v>20601C</v>
          </cell>
          <cell r="F140" t="str">
            <v>Bop central Dgal</v>
          </cell>
          <cell r="G140">
            <v>26</v>
          </cell>
          <cell r="H140" t="str">
            <v>Identification des animaux</v>
          </cell>
          <cell r="I140" t="str">
            <v>DGAl</v>
          </cell>
          <cell r="J140" t="str">
            <v>Autres titres</v>
          </cell>
          <cell r="K140">
            <v>10010986</v>
          </cell>
          <cell r="L140">
            <v>10024283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4494399</v>
          </cell>
          <cell r="X140">
            <v>4500369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5516587</v>
          </cell>
          <cell r="AL140">
            <v>5523914</v>
          </cell>
        </row>
        <row r="141">
          <cell r="A141">
            <v>20627</v>
          </cell>
          <cell r="B141">
            <v>206</v>
          </cell>
          <cell r="C141" t="str">
            <v>Sécurité et qualité sanitaires de l'alimentation</v>
          </cell>
          <cell r="D141" t="str">
            <v>2- Maladies animales et protection des animaux</v>
          </cell>
          <cell r="E141" t="str">
            <v>20601C</v>
          </cell>
          <cell r="F141" t="str">
            <v>Bop central Dgal</v>
          </cell>
          <cell r="G141">
            <v>27</v>
          </cell>
          <cell r="H141" t="str">
            <v>Protection des animaux - AC</v>
          </cell>
          <cell r="I141" t="str">
            <v>DGAl</v>
          </cell>
          <cell r="J141" t="str">
            <v>Autres titres</v>
          </cell>
          <cell r="K141">
            <v>208104</v>
          </cell>
          <cell r="L141">
            <v>219481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138104</v>
          </cell>
          <cell r="X141">
            <v>149481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70000</v>
          </cell>
          <cell r="AL141">
            <v>70000</v>
          </cell>
        </row>
        <row r="142">
          <cell r="A142">
            <v>20628</v>
          </cell>
          <cell r="B142">
            <v>206</v>
          </cell>
          <cell r="C142" t="str">
            <v>Sécurité et qualité sanitaires de l'alimentation</v>
          </cell>
          <cell r="D142" t="str">
            <v>2- Maladies animales et protection des animaux</v>
          </cell>
          <cell r="E142" t="str">
            <v>20608M</v>
          </cell>
          <cell r="F142" t="str">
            <v>Bop Miroir DDSV-R</v>
          </cell>
          <cell r="G142">
            <v>28</v>
          </cell>
          <cell r="H142" t="str">
            <v>Protection des animaux - SD</v>
          </cell>
          <cell r="I142" t="str">
            <v>DGAl</v>
          </cell>
          <cell r="J142" t="str">
            <v>Autres titres</v>
          </cell>
          <cell r="K142">
            <v>226744</v>
          </cell>
          <cell r="L142">
            <v>215852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226744</v>
          </cell>
          <cell r="X142">
            <v>215852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>
            <v>20629</v>
          </cell>
          <cell r="B143">
            <v>206</v>
          </cell>
          <cell r="C143" t="str">
            <v>Sécurité et qualité sanitaires de l'alimentation</v>
          </cell>
          <cell r="D143" t="str">
            <v>2- Maladies animales et protection des animaux</v>
          </cell>
          <cell r="E143" t="str">
            <v>20608M</v>
          </cell>
          <cell r="F143" t="str">
            <v>Bop Miroir DDSV-R</v>
          </cell>
          <cell r="G143">
            <v>29</v>
          </cell>
          <cell r="H143" t="str">
            <v>Contrôle de l’alimentation animale et du médicament vétérinaire</v>
          </cell>
          <cell r="I143" t="str">
            <v>DGAl</v>
          </cell>
          <cell r="J143" t="str">
            <v>Autres titres</v>
          </cell>
          <cell r="K143">
            <v>9278587</v>
          </cell>
          <cell r="L143">
            <v>10284370</v>
          </cell>
          <cell r="M143">
            <v>0</v>
          </cell>
          <cell r="N143">
            <v>4781515</v>
          </cell>
          <cell r="O143">
            <v>0</v>
          </cell>
          <cell r="P143">
            <v>3775732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9278587</v>
          </cell>
          <cell r="X143">
            <v>10284370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>
            <v>20630</v>
          </cell>
          <cell r="B144">
            <v>206</v>
          </cell>
          <cell r="C144" t="str">
            <v>Sécurité et qualité sanitaires de l'alimentation</v>
          </cell>
          <cell r="D144" t="str">
            <v>3- Risques sanitaires liés aux aliments</v>
          </cell>
          <cell r="E144" t="str">
            <v>20608M</v>
          </cell>
          <cell r="F144" t="str">
            <v>Bop Miroir DDSV-R</v>
          </cell>
          <cell r="G144">
            <v>30</v>
          </cell>
          <cell r="H144" t="str">
            <v>Inspection dans les abattoirs et criées</v>
          </cell>
          <cell r="I144" t="str">
            <v>DGAl</v>
          </cell>
          <cell r="J144" t="str">
            <v>Autres titres</v>
          </cell>
          <cell r="K144">
            <v>9282838</v>
          </cell>
          <cell r="L144">
            <v>9295168</v>
          </cell>
          <cell r="M144">
            <v>0</v>
          </cell>
          <cell r="N144">
            <v>471938</v>
          </cell>
          <cell r="O144">
            <v>0</v>
          </cell>
          <cell r="P144">
            <v>459608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9282838</v>
          </cell>
          <cell r="X144">
            <v>9295168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>
            <v>20631</v>
          </cell>
          <cell r="B145">
            <v>206</v>
          </cell>
          <cell r="C145" t="str">
            <v>Sécurité et qualité sanitaires de l'alimentation</v>
          </cell>
          <cell r="D145" t="str">
            <v>3- Risques sanitaires liés aux aliments</v>
          </cell>
          <cell r="E145" t="str">
            <v>20608M</v>
          </cell>
          <cell r="F145" t="str">
            <v>Bop Miroir DDSV-R</v>
          </cell>
          <cell r="G145">
            <v>31</v>
          </cell>
          <cell r="H145" t="str">
            <v>Inspection dans les autres établissements</v>
          </cell>
          <cell r="I145" t="str">
            <v>DGAl</v>
          </cell>
          <cell r="J145" t="str">
            <v>Autres titres</v>
          </cell>
          <cell r="K145">
            <v>3476408</v>
          </cell>
          <cell r="L145">
            <v>3481025</v>
          </cell>
          <cell r="M145">
            <v>0</v>
          </cell>
          <cell r="N145">
            <v>300672</v>
          </cell>
          <cell r="O145">
            <v>0</v>
          </cell>
          <cell r="P145">
            <v>296055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3476408</v>
          </cell>
          <cell r="X145">
            <v>3481025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20632</v>
          </cell>
          <cell r="B146">
            <v>206</v>
          </cell>
          <cell r="C146" t="str">
            <v>Sécurité et qualité sanitaires de l'alimentation</v>
          </cell>
          <cell r="D146" t="str">
            <v>3- Risques sanitaires liés aux aliments</v>
          </cell>
          <cell r="E146" t="str">
            <v>20608M</v>
          </cell>
          <cell r="F146" t="str">
            <v>Bop Miroir DDSV-R</v>
          </cell>
          <cell r="G146">
            <v>32</v>
          </cell>
          <cell r="H146" t="str">
            <v>Contrôles à l’importation en provenance des pays tiers</v>
          </cell>
          <cell r="I146" t="str">
            <v>DGAl</v>
          </cell>
          <cell r="J146" t="str">
            <v>Autres titres</v>
          </cell>
          <cell r="K146">
            <v>418367</v>
          </cell>
          <cell r="L146">
            <v>418923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418367</v>
          </cell>
          <cell r="X146">
            <v>418923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20633</v>
          </cell>
          <cell r="B147">
            <v>206</v>
          </cell>
          <cell r="C147" t="str">
            <v>Sécurité et qualité sanitaires de l'alimentation</v>
          </cell>
          <cell r="D147" t="str">
            <v>3- Risques sanitaires liés aux aliments</v>
          </cell>
          <cell r="E147" t="str">
            <v>20601C</v>
          </cell>
          <cell r="F147" t="str">
            <v>Bop central Dgal</v>
          </cell>
          <cell r="G147">
            <v>33</v>
          </cell>
          <cell r="H147" t="str">
            <v>Lutte contre les salmonelles en élevage - AC</v>
          </cell>
          <cell r="I147" t="str">
            <v>DGAl</v>
          </cell>
          <cell r="J147" t="str">
            <v>Autres titres</v>
          </cell>
          <cell r="K147">
            <v>613550</v>
          </cell>
          <cell r="L147">
            <v>564692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613550</v>
          </cell>
          <cell r="X147">
            <v>564692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20634</v>
          </cell>
          <cell r="B148">
            <v>206</v>
          </cell>
          <cell r="C148" t="str">
            <v>Sécurité et qualité sanitaires de l'alimentation</v>
          </cell>
          <cell r="D148" t="str">
            <v>3- Risques sanitaires liés aux aliments</v>
          </cell>
          <cell r="E148" t="str">
            <v>20608M</v>
          </cell>
          <cell r="F148" t="str">
            <v>Bop Miroir DDSV-R</v>
          </cell>
          <cell r="G148">
            <v>34</v>
          </cell>
          <cell r="H148" t="str">
            <v>Lutte contre les salmonelles en élevage - SD</v>
          </cell>
          <cell r="I148" t="str">
            <v>DGAl</v>
          </cell>
          <cell r="J148" t="str">
            <v>Autres titres</v>
          </cell>
          <cell r="K148">
            <v>10373600</v>
          </cell>
          <cell r="L148">
            <v>10437052</v>
          </cell>
          <cell r="M148">
            <v>0</v>
          </cell>
          <cell r="N148">
            <v>244708</v>
          </cell>
          <cell r="O148">
            <v>0</v>
          </cell>
          <cell r="P148">
            <v>181256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10373600</v>
          </cell>
          <cell r="X148">
            <v>10437052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>
            <v>20635</v>
          </cell>
          <cell r="B149">
            <v>206</v>
          </cell>
          <cell r="C149" t="str">
            <v>Sécurité et qualité sanitaires de l'alimentation</v>
          </cell>
          <cell r="D149" t="str">
            <v>3- Risques sanitaires liés aux aliments</v>
          </cell>
          <cell r="E149" t="str">
            <v>20608M</v>
          </cell>
          <cell r="F149" t="str">
            <v>Bop Miroir DDSV-R</v>
          </cell>
          <cell r="G149">
            <v>35</v>
          </cell>
          <cell r="H149" t="str">
            <v>Contamination des denrées et gestion des alertes</v>
          </cell>
          <cell r="I149" t="str">
            <v>DGAl</v>
          </cell>
          <cell r="J149" t="str">
            <v>Autres titres</v>
          </cell>
          <cell r="K149">
            <v>2558035</v>
          </cell>
          <cell r="L149">
            <v>2561433</v>
          </cell>
          <cell r="M149">
            <v>0</v>
          </cell>
          <cell r="N149">
            <v>723789</v>
          </cell>
          <cell r="O149">
            <v>0</v>
          </cell>
          <cell r="P149">
            <v>720391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2558035</v>
          </cell>
          <cell r="X149">
            <v>2561433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>
            <v>20640</v>
          </cell>
          <cell r="B150">
            <v>206</v>
          </cell>
          <cell r="C150" t="str">
            <v>Sécurité et qualité sanitaires de l'alimentation</v>
          </cell>
          <cell r="D150" t="str">
            <v>4- Moyens scientifiques et techniques</v>
          </cell>
          <cell r="E150" t="str">
            <v>20601C</v>
          </cell>
          <cell r="F150" t="str">
            <v>Bop central Dgal</v>
          </cell>
          <cell r="G150">
            <v>40</v>
          </cell>
          <cell r="H150" t="str">
            <v>Evaluation des risques sanitaires</v>
          </cell>
          <cell r="I150" t="str">
            <v>DGAl</v>
          </cell>
          <cell r="J150" t="str">
            <v>Autres titres</v>
          </cell>
          <cell r="K150">
            <v>6753383</v>
          </cell>
          <cell r="L150">
            <v>6762353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109136</v>
          </cell>
          <cell r="X150">
            <v>109280</v>
          </cell>
          <cell r="Y150">
            <v>6644247</v>
          </cell>
          <cell r="Z150">
            <v>6653073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>
            <v>20641</v>
          </cell>
          <cell r="B151">
            <v>206</v>
          </cell>
          <cell r="C151" t="str">
            <v>Sécurité et qualité sanitaires de l'alimentation</v>
          </cell>
          <cell r="D151" t="str">
            <v>4- Moyens scientifiques et techniques</v>
          </cell>
          <cell r="E151" t="str">
            <v>20601C</v>
          </cell>
          <cell r="F151" t="str">
            <v>Bop central Dgal</v>
          </cell>
          <cell r="G151">
            <v>41</v>
          </cell>
          <cell r="H151" t="str">
            <v>Appui scientifique et technique à la gestion des risques</v>
          </cell>
          <cell r="I151" t="str">
            <v>DGAl</v>
          </cell>
          <cell r="J151" t="str">
            <v>Autres titres</v>
          </cell>
          <cell r="K151">
            <v>44063649</v>
          </cell>
          <cell r="L151">
            <v>44122178</v>
          </cell>
          <cell r="M151">
            <v>0</v>
          </cell>
          <cell r="N151">
            <v>0</v>
          </cell>
          <cell r="O151">
            <v>0</v>
          </cell>
          <cell r="P151">
            <v>2500000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1997033</v>
          </cell>
          <cell r="X151">
            <v>1999686</v>
          </cell>
          <cell r="Y151">
            <v>42066616</v>
          </cell>
          <cell r="Z151">
            <v>42122492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>
            <v>20650</v>
          </cell>
          <cell r="B152">
            <v>206</v>
          </cell>
          <cell r="C152" t="str">
            <v>Sécurité et qualité sanitaires de l'alimentation</v>
          </cell>
          <cell r="D152" t="str">
            <v>5- Elimination des farines et des coproduits animaux</v>
          </cell>
          <cell r="E152" t="str">
            <v>20602C</v>
          </cell>
          <cell r="F152" t="str">
            <v>Bop central Dgpei</v>
          </cell>
          <cell r="G152">
            <v>50</v>
          </cell>
          <cell r="H152" t="str">
            <v>SPE</v>
          </cell>
          <cell r="I152" t="str">
            <v>DGPEI</v>
          </cell>
          <cell r="J152" t="str">
            <v>Autres titres</v>
          </cell>
          <cell r="K152">
            <v>0</v>
          </cell>
          <cell r="L152">
            <v>43479521</v>
          </cell>
          <cell r="M152">
            <v>31200000</v>
          </cell>
          <cell r="N152">
            <v>31200000</v>
          </cell>
          <cell r="O152">
            <v>49300000</v>
          </cell>
          <cell r="P152">
            <v>49300000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43479521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>
            <v>20651</v>
          </cell>
          <cell r="B153">
            <v>206</v>
          </cell>
          <cell r="C153" t="str">
            <v>Sécurité et qualité sanitaires de l'alimentation</v>
          </cell>
          <cell r="D153" t="str">
            <v>5- Elimination des farines et des coproduits animaux</v>
          </cell>
          <cell r="E153" t="str">
            <v>20602C</v>
          </cell>
          <cell r="F153" t="str">
            <v>Bop central Dgpei</v>
          </cell>
          <cell r="G153">
            <v>51</v>
          </cell>
          <cell r="H153" t="str">
            <v>Farines animales</v>
          </cell>
          <cell r="I153" t="str">
            <v>DGPEI</v>
          </cell>
          <cell r="J153" t="str">
            <v>Autres titres</v>
          </cell>
          <cell r="K153">
            <v>48614909</v>
          </cell>
          <cell r="L153">
            <v>51369273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48614909</v>
          </cell>
          <cell r="AH153">
            <v>51369273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>
            <v>20660</v>
          </cell>
          <cell r="B154">
            <v>206</v>
          </cell>
          <cell r="C154" t="str">
            <v>Sécurité et qualité sanitaires de l'alimentation</v>
          </cell>
          <cell r="D154" t="str">
            <v>6- Moyens des DDSV</v>
          </cell>
          <cell r="E154" t="str">
            <v>20608M</v>
          </cell>
          <cell r="F154" t="str">
            <v>Bop Miroir DDSV-R</v>
          </cell>
          <cell r="G154">
            <v>60</v>
          </cell>
          <cell r="H154" t="str">
            <v>Personnel des services vétérinaires : moyens permanents</v>
          </cell>
          <cell r="I154" t="str">
            <v>DGAl</v>
          </cell>
          <cell r="J154" t="str">
            <v>Titre 2</v>
          </cell>
          <cell r="K154">
            <v>210787572</v>
          </cell>
          <cell r="L154">
            <v>210787572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>
            <v>20661</v>
          </cell>
          <cell r="B155">
            <v>206</v>
          </cell>
          <cell r="C155" t="str">
            <v>Sécurité et qualité sanitaires de l'alimentation</v>
          </cell>
          <cell r="D155" t="str">
            <v>6- Moyens des DDSV</v>
          </cell>
          <cell r="E155" t="str">
            <v>20608M</v>
          </cell>
          <cell r="F155" t="str">
            <v>Bop Miroir DDSV-R</v>
          </cell>
          <cell r="G155">
            <v>61</v>
          </cell>
          <cell r="H155" t="str">
            <v>Personnel des services vétérinaires : vacations</v>
          </cell>
          <cell r="I155" t="str">
            <v>DGAl</v>
          </cell>
          <cell r="J155" t="str">
            <v>Titre 2</v>
          </cell>
          <cell r="K155">
            <v>29062212</v>
          </cell>
          <cell r="L155">
            <v>29062212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>
            <v>20663</v>
          </cell>
          <cell r="B156">
            <v>206</v>
          </cell>
          <cell r="C156" t="str">
            <v>Sécurité et qualité sanitaires de l'alimentation</v>
          </cell>
          <cell r="D156" t="str">
            <v>6- Moyens des DDSV</v>
          </cell>
          <cell r="E156" t="str">
            <v>20608M</v>
          </cell>
          <cell r="F156" t="str">
            <v>Bop Miroir DDSV-R</v>
          </cell>
          <cell r="G156">
            <v>63</v>
          </cell>
          <cell r="H156" t="str">
            <v>Actions sanitaires et sociales des DDSV</v>
          </cell>
          <cell r="I156" t="str">
            <v>DGAl</v>
          </cell>
          <cell r="J156" t="str">
            <v>Autres titres</v>
          </cell>
          <cell r="K156">
            <v>735654</v>
          </cell>
          <cell r="L156">
            <v>736631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735654</v>
          </cell>
          <cell r="X156">
            <v>736631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>
            <v>20664</v>
          </cell>
          <cell r="B157">
            <v>206</v>
          </cell>
          <cell r="C157" t="str">
            <v>Sécurité et qualité sanitaires de l'alimentation</v>
          </cell>
          <cell r="D157" t="str">
            <v>6- Moyens des DDSV</v>
          </cell>
          <cell r="E157" t="str">
            <v>20608M</v>
          </cell>
          <cell r="F157" t="str">
            <v>Bop Miroir DDSV-R</v>
          </cell>
          <cell r="G157">
            <v>64</v>
          </cell>
          <cell r="H157" t="str">
            <v>Formation continue des DDSV</v>
          </cell>
          <cell r="I157" t="str">
            <v>DGAl</v>
          </cell>
          <cell r="J157" t="str">
            <v>Autres titres</v>
          </cell>
          <cell r="K157">
            <v>650397</v>
          </cell>
          <cell r="L157">
            <v>651261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650397</v>
          </cell>
          <cell r="X157">
            <v>651261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>
            <v>20665</v>
          </cell>
          <cell r="B158">
            <v>206</v>
          </cell>
          <cell r="C158" t="str">
            <v>Sécurité et qualité sanitaires de l'alimentation</v>
          </cell>
          <cell r="D158" t="str">
            <v>6- Moyens des DDSV</v>
          </cell>
          <cell r="E158" t="str">
            <v>20608M</v>
          </cell>
          <cell r="F158" t="str">
            <v>Bop Miroir DDSV-R</v>
          </cell>
          <cell r="G158">
            <v>65</v>
          </cell>
          <cell r="H158" t="str">
            <v>Gestion immobilière des DDSV</v>
          </cell>
          <cell r="I158" t="str">
            <v>DGAl</v>
          </cell>
          <cell r="J158" t="str">
            <v>Autres titres</v>
          </cell>
          <cell r="K158">
            <v>5318471</v>
          </cell>
          <cell r="L158">
            <v>3878463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5318471</v>
          </cell>
          <cell r="X158">
            <v>3878463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A159">
            <v>20666</v>
          </cell>
          <cell r="B159">
            <v>206</v>
          </cell>
          <cell r="C159" t="str">
            <v>Sécurité et qualité sanitaires de l'alimentation</v>
          </cell>
          <cell r="D159" t="str">
            <v>6- Moyens des DDSV</v>
          </cell>
          <cell r="E159" t="str">
            <v>20608M</v>
          </cell>
          <cell r="F159" t="str">
            <v>Bop Miroir DDSV-R</v>
          </cell>
          <cell r="G159">
            <v>66</v>
          </cell>
          <cell r="H159" t="str">
            <v>Autres moyens des DDSV (hors personnel)</v>
          </cell>
          <cell r="I159" t="str">
            <v>DGAl</v>
          </cell>
          <cell r="J159" t="str">
            <v>Autres titres</v>
          </cell>
          <cell r="K159">
            <v>12507306</v>
          </cell>
          <cell r="L159">
            <v>11530460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11564772</v>
          </cell>
          <cell r="X159">
            <v>10636347</v>
          </cell>
          <cell r="Y159">
            <v>0</v>
          </cell>
          <cell r="Z159">
            <v>0</v>
          </cell>
          <cell r="AA159">
            <v>942534</v>
          </cell>
          <cell r="AB159">
            <v>894113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20667</v>
          </cell>
          <cell r="B160">
            <v>206</v>
          </cell>
          <cell r="C160" t="str">
            <v>Sécurité et qualité sanitaires de l'alimentation</v>
          </cell>
          <cell r="D160" t="str">
            <v>6- Moyens des DDSV</v>
          </cell>
          <cell r="E160" t="str">
            <v>20601C</v>
          </cell>
          <cell r="F160" t="str">
            <v>Bop central Dgal</v>
          </cell>
          <cell r="G160">
            <v>67</v>
          </cell>
          <cell r="H160" t="str">
            <v>Actions nationales de communication</v>
          </cell>
          <cell r="I160" t="str">
            <v>DGAl</v>
          </cell>
          <cell r="J160" t="str">
            <v>Autres titres</v>
          </cell>
          <cell r="K160">
            <v>143780</v>
          </cell>
          <cell r="L160">
            <v>143971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143780</v>
          </cell>
          <cell r="X160">
            <v>143971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21510</v>
          </cell>
          <cell r="B161">
            <v>215</v>
          </cell>
          <cell r="C161" t="str">
            <v>Soutien des politiques de l'agriculture</v>
          </cell>
          <cell r="D161" t="str">
            <v>1- Moyens de l'administration centrale</v>
          </cell>
          <cell r="E161" t="str">
            <v>21503C</v>
          </cell>
          <cell r="F161" t="str">
            <v>Bop central SG Moyens Humains</v>
          </cell>
          <cell r="G161">
            <v>10</v>
          </cell>
          <cell r="H161" t="str">
            <v>Personnel permanent</v>
          </cell>
          <cell r="I161" t="str">
            <v>SG-MCP215</v>
          </cell>
          <cell r="J161" t="str">
            <v>Titre 2</v>
          </cell>
          <cell r="K161">
            <v>173599830</v>
          </cell>
          <cell r="L161">
            <v>173599830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21511</v>
          </cell>
          <cell r="B162">
            <v>215</v>
          </cell>
          <cell r="C162" t="str">
            <v>Soutien des politiques de l'agriculture</v>
          </cell>
          <cell r="D162" t="str">
            <v>1- Moyens de l'administration centrale</v>
          </cell>
          <cell r="E162" t="str">
            <v>21503C</v>
          </cell>
          <cell r="F162" t="str">
            <v>Bop central SG Moyens Humains</v>
          </cell>
          <cell r="G162">
            <v>11</v>
          </cell>
          <cell r="H162" t="str">
            <v>Personnel : moyens d'ajustement</v>
          </cell>
          <cell r="I162" t="str">
            <v>SG-MCP215</v>
          </cell>
          <cell r="J162" t="str">
            <v>Titre 2</v>
          </cell>
          <cell r="K162">
            <v>465689</v>
          </cell>
          <cell r="L162">
            <v>465689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21513</v>
          </cell>
          <cell r="B163">
            <v>215</v>
          </cell>
          <cell r="C163" t="str">
            <v>Soutien des politiques de l'agriculture</v>
          </cell>
          <cell r="D163" t="str">
            <v>1- Moyens de l'administration centrale</v>
          </cell>
          <cell r="E163" t="str">
            <v>21501C</v>
          </cell>
          <cell r="F163" t="str">
            <v>Bop central Sg Fonctionnement</v>
          </cell>
          <cell r="G163">
            <v>13</v>
          </cell>
          <cell r="H163" t="str">
            <v>Actions sanitaires et sociales</v>
          </cell>
          <cell r="I163" t="str">
            <v>SG-MCP215</v>
          </cell>
          <cell r="J163" t="str">
            <v>Autres titres</v>
          </cell>
          <cell r="K163">
            <v>8558892</v>
          </cell>
          <cell r="L163">
            <v>7433319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8558892</v>
          </cell>
          <cell r="X163">
            <v>7433319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21514</v>
          </cell>
          <cell r="B164">
            <v>215</v>
          </cell>
          <cell r="C164" t="str">
            <v>Soutien des politiques de l'agriculture</v>
          </cell>
          <cell r="D164" t="str">
            <v>1- Moyens de l'administration centrale</v>
          </cell>
          <cell r="E164" t="str">
            <v>21501C</v>
          </cell>
          <cell r="F164" t="str">
            <v>Bop central Sg Fonctionnement</v>
          </cell>
          <cell r="G164">
            <v>14</v>
          </cell>
          <cell r="H164" t="str">
            <v>Formation continue</v>
          </cell>
          <cell r="I164" t="str">
            <v>SG-MCP215</v>
          </cell>
          <cell r="J164" t="str">
            <v>Autres titres</v>
          </cell>
          <cell r="K164">
            <v>2386310</v>
          </cell>
          <cell r="L164">
            <v>2382659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2386310</v>
          </cell>
          <cell r="X164">
            <v>2382659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21515</v>
          </cell>
          <cell r="B165">
            <v>215</v>
          </cell>
          <cell r="C165" t="str">
            <v>Soutien des politiques de l'agriculture</v>
          </cell>
          <cell r="D165" t="str">
            <v>1- Moyens de l'administration centrale</v>
          </cell>
          <cell r="E165" t="str">
            <v>21501C</v>
          </cell>
          <cell r="F165" t="str">
            <v>Bop central Sg Fonctionnement</v>
          </cell>
          <cell r="G165">
            <v>15</v>
          </cell>
          <cell r="H165" t="str">
            <v>Gestion immobilière de l’administration centrale</v>
          </cell>
          <cell r="I165" t="str">
            <v>SG-MCP215</v>
          </cell>
          <cell r="J165" t="str">
            <v>Autres titres</v>
          </cell>
          <cell r="K165">
            <v>35062254</v>
          </cell>
          <cell r="L165">
            <v>18562815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35062254</v>
          </cell>
          <cell r="X165">
            <v>18562815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21516</v>
          </cell>
          <cell r="B166">
            <v>215</v>
          </cell>
          <cell r="C166" t="str">
            <v>Soutien des politiques de l'agriculture</v>
          </cell>
          <cell r="D166" t="str">
            <v>1- Moyens de l'administration centrale</v>
          </cell>
          <cell r="E166" t="str">
            <v>21501C</v>
          </cell>
          <cell r="F166" t="str">
            <v>Bop central Sg Fonctionnement</v>
          </cell>
          <cell r="G166">
            <v>16</v>
          </cell>
          <cell r="H166" t="str">
            <v>Autres moyens (hors personnel)</v>
          </cell>
          <cell r="I166" t="str">
            <v>SG-MCP215</v>
          </cell>
          <cell r="J166" t="str">
            <v>Autres titres</v>
          </cell>
          <cell r="K166">
            <v>13301969</v>
          </cell>
          <cell r="L166">
            <v>11798748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13301969</v>
          </cell>
          <cell r="X166">
            <v>11798748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21520</v>
          </cell>
          <cell r="B167">
            <v>215</v>
          </cell>
          <cell r="C167" t="str">
            <v>Soutien des politiques de l'agriculture</v>
          </cell>
          <cell r="D167" t="str">
            <v>2- Statistiques, évaluation et études</v>
          </cell>
          <cell r="E167" t="str">
            <v>21501C</v>
          </cell>
          <cell r="F167" t="str">
            <v>Bop central Sg Fonctionnement</v>
          </cell>
          <cell r="G167">
            <v>20</v>
          </cell>
          <cell r="H167" t="str">
            <v>Statistiques et RICA</v>
          </cell>
          <cell r="I167" t="str">
            <v>SG-MCP215</v>
          </cell>
          <cell r="J167" t="str">
            <v>Autres titres</v>
          </cell>
          <cell r="K167">
            <v>5057584</v>
          </cell>
          <cell r="L167">
            <v>4081529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4958089</v>
          </cell>
          <cell r="X167">
            <v>3982183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99495</v>
          </cell>
          <cell r="AD167">
            <v>99346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21521</v>
          </cell>
          <cell r="B168">
            <v>215</v>
          </cell>
          <cell r="C168" t="str">
            <v>Soutien des politiques de l'agriculture</v>
          </cell>
          <cell r="D168" t="str">
            <v>2- Statistiques, évaluation et études</v>
          </cell>
          <cell r="E168" t="str">
            <v>21501C</v>
          </cell>
          <cell r="F168" t="str">
            <v>Bop central Sg Fonctionnement</v>
          </cell>
          <cell r="G168">
            <v>21</v>
          </cell>
          <cell r="H168" t="str">
            <v>Recensement agricole</v>
          </cell>
          <cell r="I168" t="str">
            <v>SG-MCP215</v>
          </cell>
          <cell r="J168" t="str">
            <v>Autres titres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21522</v>
          </cell>
          <cell r="B169">
            <v>215</v>
          </cell>
          <cell r="C169" t="str">
            <v>Soutien des politiques de l'agriculture</v>
          </cell>
          <cell r="D169" t="str">
            <v>2- Statistiques, évaluation et études</v>
          </cell>
          <cell r="E169" t="str">
            <v>21501C</v>
          </cell>
          <cell r="F169" t="str">
            <v>Bop central Sg Fonctionnement</v>
          </cell>
          <cell r="G169">
            <v>22</v>
          </cell>
          <cell r="H169" t="str">
            <v>Etudes</v>
          </cell>
          <cell r="I169" t="str">
            <v>SG-MCP215</v>
          </cell>
          <cell r="J169" t="str">
            <v>Autres titres</v>
          </cell>
          <cell r="K169">
            <v>1070997</v>
          </cell>
          <cell r="L169">
            <v>676730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1070997</v>
          </cell>
          <cell r="X169">
            <v>676730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21523</v>
          </cell>
          <cell r="B170">
            <v>215</v>
          </cell>
          <cell r="C170" t="str">
            <v>Soutien des politiques de l'agriculture</v>
          </cell>
          <cell r="D170" t="str">
            <v>2- Statistiques, évaluation et études</v>
          </cell>
          <cell r="E170" t="str">
            <v>21501C</v>
          </cell>
          <cell r="F170" t="str">
            <v>Bop central Sg Fonctionnement</v>
          </cell>
          <cell r="G170">
            <v>23</v>
          </cell>
          <cell r="H170" t="str">
            <v>Evaluations des politiques publiques</v>
          </cell>
          <cell r="I170" t="str">
            <v>SG-MCP215</v>
          </cell>
          <cell r="J170" t="str">
            <v>Autres titres</v>
          </cell>
          <cell r="K170">
            <v>298484</v>
          </cell>
          <cell r="L170">
            <v>198692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298484</v>
          </cell>
          <cell r="X170">
            <v>198692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21524</v>
          </cell>
          <cell r="B171">
            <v>215</v>
          </cell>
          <cell r="C171" t="str">
            <v>Soutien des politiques de l'agriculture</v>
          </cell>
          <cell r="D171" t="str">
            <v>2- Statistiques, évaluation et études</v>
          </cell>
          <cell r="E171" t="str">
            <v>21501C</v>
          </cell>
          <cell r="F171" t="str">
            <v>Bop central Sg Fonctionnement</v>
          </cell>
          <cell r="G171">
            <v>24</v>
          </cell>
          <cell r="H171" t="str">
            <v>Informations sur les marchés</v>
          </cell>
          <cell r="I171" t="str">
            <v>SG-MCP215</v>
          </cell>
          <cell r="J171" t="str">
            <v>Autres titres</v>
          </cell>
          <cell r="K171">
            <v>389105</v>
          </cell>
          <cell r="L171">
            <v>388524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389105</v>
          </cell>
          <cell r="X171">
            <v>388524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21525</v>
          </cell>
          <cell r="B172">
            <v>215</v>
          </cell>
          <cell r="C172" t="str">
            <v>Soutien des politiques de l'agriculture</v>
          </cell>
          <cell r="D172" t="str">
            <v>2- Statistiques, évaluation et études</v>
          </cell>
          <cell r="E172" t="str">
            <v>21501C</v>
          </cell>
          <cell r="F172" t="str">
            <v>Bop central Sg Fonctionnement</v>
          </cell>
          <cell r="G172">
            <v>25</v>
          </cell>
          <cell r="H172" t="str">
            <v>Observatoire des distorsions</v>
          </cell>
          <cell r="I172" t="str">
            <v>SG-MCP215</v>
          </cell>
          <cell r="J172" t="str">
            <v>Autres titres</v>
          </cell>
          <cell r="K172">
            <v>50000</v>
          </cell>
          <cell r="L172">
            <v>50000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50000</v>
          </cell>
          <cell r="X172">
            <v>50000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21526</v>
          </cell>
          <cell r="B173">
            <v>215</v>
          </cell>
          <cell r="C173" t="str">
            <v>Soutien des politiques de l'agriculture</v>
          </cell>
          <cell r="D173" t="str">
            <v>2- Statistiques, évaluation et études</v>
          </cell>
          <cell r="E173" t="str">
            <v>21501C</v>
          </cell>
          <cell r="F173" t="str">
            <v>Bop central Sg Fonctionnement</v>
          </cell>
          <cell r="G173">
            <v>26</v>
          </cell>
          <cell r="H173" t="str">
            <v>Personnel de l'INSEE - AC</v>
          </cell>
          <cell r="I173" t="str">
            <v>SG-MCP215</v>
          </cell>
          <cell r="J173" t="str">
            <v>Titre 2</v>
          </cell>
          <cell r="K173">
            <v>10675211</v>
          </cell>
          <cell r="L173">
            <v>10675211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21538</v>
          </cell>
          <cell r="B174">
            <v>215</v>
          </cell>
          <cell r="C174" t="str">
            <v>Soutien des politiques de l'agriculture</v>
          </cell>
          <cell r="D174" t="str">
            <v>2- Statistiques, évaluation et études</v>
          </cell>
          <cell r="E174" t="str">
            <v>21501C</v>
          </cell>
          <cell r="F174" t="str">
            <v>Bop central Sg Fonctionnement</v>
          </cell>
          <cell r="G174">
            <v>38</v>
          </cell>
          <cell r="H174" t="str">
            <v>Personnel de l'INSEE - DRAF</v>
          </cell>
          <cell r="I174" t="str">
            <v>SG-MCP215</v>
          </cell>
          <cell r="J174" t="str">
            <v>Titre 2</v>
          </cell>
          <cell r="K174">
            <v>0</v>
          </cell>
          <cell r="L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21530</v>
          </cell>
          <cell r="B175">
            <v>215</v>
          </cell>
          <cell r="C175" t="str">
            <v>Soutien des politiques de l'agriculture</v>
          </cell>
          <cell r="D175" t="str">
            <v>3- Moyens des DRAF, DDAF, DDEA, DAF</v>
          </cell>
          <cell r="E175" t="str">
            <v>21506M</v>
          </cell>
          <cell r="F175" t="str">
            <v>Bop Miroir DRAF, DDAF, DDEA, DAF</v>
          </cell>
          <cell r="G175">
            <v>30</v>
          </cell>
          <cell r="H175" t="str">
            <v>Personnel permanents des DRAF</v>
          </cell>
          <cell r="I175" t="str">
            <v>SG-MCP215</v>
          </cell>
          <cell r="J175" t="str">
            <v>Titre 2</v>
          </cell>
          <cell r="K175">
            <v>109430201</v>
          </cell>
          <cell r="L175">
            <v>109430201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21531</v>
          </cell>
          <cell r="B176">
            <v>215</v>
          </cell>
          <cell r="C176" t="str">
            <v>Soutien des politiques de l'agriculture</v>
          </cell>
          <cell r="D176" t="str">
            <v>2- Statistiques, évaluation et études</v>
          </cell>
          <cell r="E176" t="str">
            <v>21506M</v>
          </cell>
          <cell r="F176" t="str">
            <v>Bop Miroir DRAF, DDAF, DDEA, DAF</v>
          </cell>
          <cell r="G176">
            <v>31</v>
          </cell>
          <cell r="H176" t="str">
            <v>Personnel : moyens d’ajustement statistiques</v>
          </cell>
          <cell r="I176" t="str">
            <v>SG-MCP215</v>
          </cell>
          <cell r="J176" t="str">
            <v>Titre 2</v>
          </cell>
          <cell r="K176">
            <v>3980200</v>
          </cell>
          <cell r="L176">
            <v>3980200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A177">
            <v>21532</v>
          </cell>
          <cell r="B177">
            <v>215</v>
          </cell>
          <cell r="C177" t="str">
            <v>Soutien des politiques de l'agriculture</v>
          </cell>
          <cell r="D177" t="str">
            <v>3- Moyens des DRAF, DDAF, DDEA, DAF</v>
          </cell>
          <cell r="E177" t="str">
            <v>21506M</v>
          </cell>
          <cell r="F177" t="str">
            <v>Bop Miroir DRAF, DDAF, DDEA, DAF</v>
          </cell>
          <cell r="G177">
            <v>32</v>
          </cell>
          <cell r="H177" t="str">
            <v>Personnel : vacations DRAF</v>
          </cell>
          <cell r="I177" t="str">
            <v>SG-MCP215</v>
          </cell>
          <cell r="J177" t="str">
            <v>Titre 2</v>
          </cell>
          <cell r="K177">
            <v>2984743</v>
          </cell>
          <cell r="L177">
            <v>2984743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21576</v>
          </cell>
          <cell r="B178">
            <v>215</v>
          </cell>
          <cell r="C178" t="str">
            <v>Soutien des politiques de l'agriculture</v>
          </cell>
          <cell r="D178" t="str">
            <v>3- Moyens des DRAF, DDAF, DDEA, DAF</v>
          </cell>
          <cell r="E178" t="str">
            <v>21506M</v>
          </cell>
          <cell r="F178" t="str">
            <v>Bop Miroir DRAF, DDAF, DDEA, DAF</v>
          </cell>
          <cell r="G178">
            <v>76</v>
          </cell>
          <cell r="H178" t="str">
            <v>Personnel : vacations DDAF, DDEA, DAF</v>
          </cell>
          <cell r="I178" t="str">
            <v>SG-MCP215</v>
          </cell>
          <cell r="J178" t="str">
            <v>Titre 2</v>
          </cell>
          <cell r="K178">
            <v>22093883</v>
          </cell>
          <cell r="L178">
            <v>22093883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21533</v>
          </cell>
          <cell r="B179">
            <v>215</v>
          </cell>
          <cell r="C179" t="str">
            <v>Soutien des politiques de l'agriculture</v>
          </cell>
          <cell r="D179" t="str">
            <v>3- Moyens des DRAF, DDAF, DDEA, DAF</v>
          </cell>
          <cell r="E179" t="str">
            <v>21506M</v>
          </cell>
          <cell r="F179" t="str">
            <v>Bop Miroir DRAF, DDAF, DDEA, DAF</v>
          </cell>
          <cell r="G179">
            <v>33</v>
          </cell>
          <cell r="H179" t="str">
            <v>Actions sanitaires et sociales</v>
          </cell>
          <cell r="I179" t="str">
            <v>SG-MCP215</v>
          </cell>
          <cell r="J179" t="str">
            <v>Autres titres</v>
          </cell>
          <cell r="K179">
            <v>2814417</v>
          </cell>
          <cell r="L179">
            <v>2812370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2814417</v>
          </cell>
          <cell r="X179">
            <v>2812370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21534</v>
          </cell>
          <cell r="B180">
            <v>215</v>
          </cell>
          <cell r="C180" t="str">
            <v>Soutien des politiques de l'agriculture</v>
          </cell>
          <cell r="D180" t="str">
            <v>3- Moyens des DRAF, DDAF, DDEA, DAF</v>
          </cell>
          <cell r="E180" t="str">
            <v>21506M</v>
          </cell>
          <cell r="F180" t="str">
            <v>Bop Miroir DRAF, DDAF, DDEA, DAF</v>
          </cell>
          <cell r="G180">
            <v>34</v>
          </cell>
          <cell r="H180" t="str">
            <v>Formation continue</v>
          </cell>
          <cell r="I180" t="str">
            <v>SG-MCP215</v>
          </cell>
          <cell r="J180" t="str">
            <v>Autres titres</v>
          </cell>
          <cell r="K180">
            <v>2452427</v>
          </cell>
          <cell r="L180">
            <v>2450280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2452427</v>
          </cell>
          <cell r="X180">
            <v>2450280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21535</v>
          </cell>
          <cell r="B181">
            <v>215</v>
          </cell>
          <cell r="C181" t="str">
            <v>Soutien des politiques de l'agriculture</v>
          </cell>
          <cell r="D181" t="str">
            <v>3- Moyens des DRAF, DDAF, DDEA, DAF</v>
          </cell>
          <cell r="E181" t="str">
            <v>21506M</v>
          </cell>
          <cell r="F181" t="str">
            <v>Bop Miroir DRAF, DDAF, DDEA, DAF</v>
          </cell>
          <cell r="G181">
            <v>35</v>
          </cell>
          <cell r="H181" t="str">
            <v>Gestion immobilière</v>
          </cell>
          <cell r="I181" t="str">
            <v>SG-MCP215</v>
          </cell>
          <cell r="J181" t="str">
            <v>Autres titres</v>
          </cell>
          <cell r="K181">
            <v>17041909</v>
          </cell>
          <cell r="L181">
            <v>16695078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17041909</v>
          </cell>
          <cell r="X181">
            <v>16695078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21536</v>
          </cell>
          <cell r="B182">
            <v>215</v>
          </cell>
          <cell r="C182" t="str">
            <v>Soutien des politiques de l'agriculture</v>
          </cell>
          <cell r="D182" t="str">
            <v>3- Moyens des DRAF, DDAF, DDEA, DAF</v>
          </cell>
          <cell r="E182" t="str">
            <v>21506M</v>
          </cell>
          <cell r="F182" t="str">
            <v>Bop Miroir DRAF, DDAF, DDEA, DAF</v>
          </cell>
          <cell r="G182">
            <v>36</v>
          </cell>
          <cell r="H182" t="str">
            <v>Autres moyens (hors personnel)</v>
          </cell>
          <cell r="I182" t="str">
            <v>SG-MCP215</v>
          </cell>
          <cell r="J182" t="str">
            <v>Autres titres</v>
          </cell>
          <cell r="K182">
            <v>31038568</v>
          </cell>
          <cell r="L182">
            <v>29038628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27561126</v>
          </cell>
          <cell r="X182">
            <v>25561521</v>
          </cell>
          <cell r="Y182">
            <v>0</v>
          </cell>
          <cell r="Z182">
            <v>0</v>
          </cell>
          <cell r="AA182">
            <v>3477442</v>
          </cell>
          <cell r="AB182">
            <v>3477107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21539</v>
          </cell>
          <cell r="B183">
            <v>215</v>
          </cell>
          <cell r="C183" t="str">
            <v>Soutien des politiques de l'agriculture</v>
          </cell>
          <cell r="D183" t="str">
            <v>3- Moyens des DRAF, DDAF, DDEA, DAF</v>
          </cell>
          <cell r="E183" t="str">
            <v>21506M</v>
          </cell>
          <cell r="F183" t="str">
            <v>Bop Miroir DRAF, DDAF, DDEA, DAF</v>
          </cell>
          <cell r="G183">
            <v>39</v>
          </cell>
          <cell r="H183" t="str">
            <v>Personnel permanent des DDAF, DDEA et DAF</v>
          </cell>
          <cell r="I183" t="str">
            <v>SG-MCP215</v>
          </cell>
          <cell r="J183" t="str">
            <v>Titre 2</v>
          </cell>
          <cell r="K183">
            <v>361250542</v>
          </cell>
          <cell r="L183">
            <v>361250542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21527</v>
          </cell>
          <cell r="B184">
            <v>215</v>
          </cell>
          <cell r="C184" t="str">
            <v>Soutien des politiques de l'agriculture</v>
          </cell>
          <cell r="D184" t="str">
            <v>2- Statistiques, évaluation et études</v>
          </cell>
          <cell r="E184" t="str">
            <v>21506M</v>
          </cell>
          <cell r="F184" t="str">
            <v>Bop Miroir DRAF, DDAF, DDEA, DAF</v>
          </cell>
          <cell r="G184">
            <v>27</v>
          </cell>
          <cell r="H184" t="str">
            <v>Personnel : moyens d'ajustement statistiques recensement agricole</v>
          </cell>
          <cell r="I184" t="str">
            <v>SG-MCP215</v>
          </cell>
          <cell r="J184" t="str">
            <v>Titre 2</v>
          </cell>
          <cell r="K184">
            <v>0</v>
          </cell>
          <cell r="L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21540</v>
          </cell>
          <cell r="B185">
            <v>215</v>
          </cell>
          <cell r="C185" t="str">
            <v>Soutien des politiques de l'agriculture</v>
          </cell>
          <cell r="D185" t="str">
            <v>4- Moyens communs</v>
          </cell>
          <cell r="E185" t="str">
            <v>21502C</v>
          </cell>
          <cell r="F185" t="str">
            <v>Bop central SG Crédits dicom</v>
          </cell>
          <cell r="G185">
            <v>40</v>
          </cell>
          <cell r="H185" t="str">
            <v>AFICAR</v>
          </cell>
          <cell r="I185" t="str">
            <v>SG-MCP215</v>
          </cell>
          <cell r="J185" t="str">
            <v>Autres titres</v>
          </cell>
          <cell r="K185">
            <v>1405335</v>
          </cell>
          <cell r="L185">
            <v>1403235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1405335</v>
          </cell>
          <cell r="Z185">
            <v>1403235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21541</v>
          </cell>
          <cell r="B186">
            <v>215</v>
          </cell>
          <cell r="C186" t="str">
            <v>Soutien des politiques de l'agriculture</v>
          </cell>
          <cell r="D186" t="str">
            <v>4- Moyens communs</v>
          </cell>
          <cell r="E186" t="str">
            <v>21502C</v>
          </cell>
          <cell r="F186" t="str">
            <v>Bop central SG Crédits dicom</v>
          </cell>
          <cell r="G186">
            <v>41</v>
          </cell>
          <cell r="H186" t="str">
            <v>Autres actions de communication</v>
          </cell>
          <cell r="I186" t="str">
            <v>SG-MCP215</v>
          </cell>
          <cell r="J186" t="str">
            <v>Autres titres</v>
          </cell>
          <cell r="K186">
            <v>1980062</v>
          </cell>
          <cell r="L186">
            <v>1922463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1980062</v>
          </cell>
          <cell r="X186">
            <v>1922463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21542</v>
          </cell>
          <cell r="B187">
            <v>215</v>
          </cell>
          <cell r="C187" t="str">
            <v>Soutien des politiques de l'agriculture</v>
          </cell>
          <cell r="D187" t="str">
            <v>4- Moyens communs</v>
          </cell>
          <cell r="E187" t="str">
            <v>21501C</v>
          </cell>
          <cell r="F187" t="str">
            <v>Bop central Sg Fonctionnement</v>
          </cell>
          <cell r="G187">
            <v>42</v>
          </cell>
          <cell r="H187" t="str">
            <v>Frais judiciaires et réparations civiles</v>
          </cell>
          <cell r="I187" t="str">
            <v>SG-MCP215</v>
          </cell>
          <cell r="J187" t="str">
            <v>Autres titres</v>
          </cell>
          <cell r="K187">
            <v>4377584</v>
          </cell>
          <cell r="L187">
            <v>4371042</v>
          </cell>
          <cell r="M187">
            <v>0</v>
          </cell>
          <cell r="N187">
            <v>0</v>
          </cell>
          <cell r="O187">
            <v>51769000</v>
          </cell>
          <cell r="P187">
            <v>51769000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4377584</v>
          </cell>
          <cell r="X187">
            <v>4371042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21543</v>
          </cell>
          <cell r="B188">
            <v>215</v>
          </cell>
          <cell r="C188" t="str">
            <v>Soutien des politiques de l'agriculture</v>
          </cell>
          <cell r="D188" t="str">
            <v>4- Moyens communs</v>
          </cell>
          <cell r="E188" t="str">
            <v>21501C</v>
          </cell>
          <cell r="F188" t="str">
            <v>Bop central Sg Fonctionnement</v>
          </cell>
          <cell r="G188">
            <v>43</v>
          </cell>
          <cell r="H188" t="str">
            <v>Réforme de l’Etat</v>
          </cell>
          <cell r="I188" t="str">
            <v>SG-MCP215</v>
          </cell>
          <cell r="J188" t="str">
            <v>Autres titres</v>
          </cell>
          <cell r="K188">
            <v>791738</v>
          </cell>
          <cell r="L188">
            <v>790555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791738</v>
          </cell>
          <cell r="X188">
            <v>790555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21550</v>
          </cell>
          <cell r="B189">
            <v>215</v>
          </cell>
          <cell r="C189" t="str">
            <v>Soutien des politiques de l'agriculture</v>
          </cell>
          <cell r="D189" t="str">
            <v>4- Moyens communs</v>
          </cell>
          <cell r="E189" t="str">
            <v>21501C</v>
          </cell>
          <cell r="F189" t="str">
            <v>Bop central Sg Fonctionnement</v>
          </cell>
          <cell r="G189">
            <v>50</v>
          </cell>
          <cell r="H189" t="str">
            <v>Politique informatique - infrastructures techniques</v>
          </cell>
          <cell r="I189" t="str">
            <v>SG-MCP215</v>
          </cell>
          <cell r="J189" t="str">
            <v>Autres titres</v>
          </cell>
          <cell r="K189">
            <v>17556363</v>
          </cell>
          <cell r="L189">
            <v>12799527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16707177</v>
          </cell>
          <cell r="X189">
            <v>10261234</v>
          </cell>
          <cell r="Y189">
            <v>0</v>
          </cell>
          <cell r="Z189">
            <v>0</v>
          </cell>
          <cell r="AA189">
            <v>799439</v>
          </cell>
          <cell r="AB189">
            <v>2488620</v>
          </cell>
          <cell r="AC189">
            <v>49747</v>
          </cell>
          <cell r="AD189">
            <v>49673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21551</v>
          </cell>
          <cell r="B190">
            <v>215</v>
          </cell>
          <cell r="C190" t="str">
            <v>Soutien des politiques de l'agriculture</v>
          </cell>
          <cell r="D190" t="str">
            <v>4- Moyens communs</v>
          </cell>
          <cell r="E190" t="str">
            <v>21501C</v>
          </cell>
          <cell r="F190" t="str">
            <v>Bop central Sg Fonctionnement</v>
          </cell>
          <cell r="G190">
            <v>51</v>
          </cell>
          <cell r="H190" t="str">
            <v>Politique informatique - infrastructures fonctionnelles</v>
          </cell>
          <cell r="I190" t="str">
            <v>SG-MCP215</v>
          </cell>
          <cell r="J190" t="str">
            <v>Autres titres</v>
          </cell>
          <cell r="K190">
            <v>3461573</v>
          </cell>
          <cell r="L190">
            <v>3798509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3461573</v>
          </cell>
          <cell r="X190">
            <v>3798509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21552</v>
          </cell>
          <cell r="B191">
            <v>215</v>
          </cell>
          <cell r="C191" t="str">
            <v>Soutien des politiques de l'agriculture</v>
          </cell>
          <cell r="D191" t="str">
            <v>4- Moyens communs</v>
          </cell>
          <cell r="E191" t="str">
            <v>21501C</v>
          </cell>
          <cell r="F191" t="str">
            <v>Bop central Sg Fonctionnement</v>
          </cell>
          <cell r="G191">
            <v>52</v>
          </cell>
          <cell r="H191" t="str">
            <v>Politique informatique - Applications de gestion</v>
          </cell>
          <cell r="I191" t="str">
            <v>SG-MCP215</v>
          </cell>
          <cell r="J191" t="str">
            <v>Autres titres</v>
          </cell>
          <cell r="K191">
            <v>6593073</v>
          </cell>
          <cell r="L191">
            <v>1974949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4796340</v>
          </cell>
          <cell r="X191">
            <v>1969128</v>
          </cell>
          <cell r="Y191">
            <v>0</v>
          </cell>
          <cell r="Z191">
            <v>0</v>
          </cell>
          <cell r="AA191">
            <v>4975</v>
          </cell>
          <cell r="AB191">
            <v>4967</v>
          </cell>
          <cell r="AC191">
            <v>1791758</v>
          </cell>
          <cell r="AD191">
            <v>854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21553</v>
          </cell>
          <cell r="B192">
            <v>215</v>
          </cell>
          <cell r="C192" t="str">
            <v>Soutien des politiques de l'agriculture</v>
          </cell>
          <cell r="D192" t="str">
            <v>4- Moyens communs</v>
          </cell>
          <cell r="E192" t="str">
            <v>21501C</v>
          </cell>
          <cell r="F192" t="str">
            <v>Bop central Sg Fonctionnement</v>
          </cell>
          <cell r="G192">
            <v>53</v>
          </cell>
          <cell r="H192" t="str">
            <v>Politique informatique - Applications métiers</v>
          </cell>
          <cell r="I192" t="str">
            <v>SG-MCP215</v>
          </cell>
          <cell r="J192" t="str">
            <v>Autres titres</v>
          </cell>
          <cell r="K192">
            <v>4254114</v>
          </cell>
          <cell r="L192">
            <v>3283110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3995429</v>
          </cell>
          <cell r="X192">
            <v>3024810</v>
          </cell>
          <cell r="Y192">
            <v>0</v>
          </cell>
          <cell r="Z192">
            <v>0</v>
          </cell>
          <cell r="AA192">
            <v>9949</v>
          </cell>
          <cell r="AB192">
            <v>9935</v>
          </cell>
          <cell r="AC192">
            <v>248736</v>
          </cell>
          <cell r="AD192">
            <v>248365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21561</v>
          </cell>
          <cell r="B193">
            <v>215</v>
          </cell>
          <cell r="C193" t="str">
            <v>Soutien des politiques de l'agriculture</v>
          </cell>
          <cell r="D193" t="str">
            <v>4- Moyens communs</v>
          </cell>
          <cell r="E193" t="str">
            <v>21501C</v>
          </cell>
          <cell r="F193" t="str">
            <v>Bop central Sg Fonctionnement</v>
          </cell>
          <cell r="G193">
            <v>61</v>
          </cell>
          <cell r="H193" t="str">
            <v>Politique immobilière - Rénovation</v>
          </cell>
          <cell r="I193" t="str">
            <v>SG-MCP215</v>
          </cell>
          <cell r="J193" t="str">
            <v>Autres titres</v>
          </cell>
          <cell r="K193">
            <v>9514626</v>
          </cell>
          <cell r="L193">
            <v>8569591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9514626</v>
          </cell>
          <cell r="AB193">
            <v>8569591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21565</v>
          </cell>
          <cell r="B194">
            <v>215</v>
          </cell>
          <cell r="C194" t="str">
            <v>Soutien des politiques de l'agriculture</v>
          </cell>
          <cell r="D194" t="str">
            <v>4- Moyens communs</v>
          </cell>
          <cell r="E194" t="str">
            <v>21501C</v>
          </cell>
          <cell r="F194" t="str">
            <v>Bop central Sg Fonctionnement</v>
          </cell>
          <cell r="G194">
            <v>65</v>
          </cell>
          <cell r="H194" t="str">
            <v>Fonctionnement INFOMA</v>
          </cell>
          <cell r="I194" t="str">
            <v>SG-MCP215</v>
          </cell>
          <cell r="J194" t="str">
            <v>Autres titres</v>
          </cell>
          <cell r="K194">
            <v>1802750</v>
          </cell>
          <cell r="L194">
            <v>1800056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1802750</v>
          </cell>
          <cell r="X194">
            <v>1800056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21566</v>
          </cell>
          <cell r="B195">
            <v>215</v>
          </cell>
          <cell r="C195" t="str">
            <v>Soutien des politiques de l'agriculture</v>
          </cell>
          <cell r="D195" t="str">
            <v>4- Moyens communs</v>
          </cell>
          <cell r="E195" t="str">
            <v>21501C</v>
          </cell>
          <cell r="F195" t="str">
            <v>Bop central Sg Fonctionnement</v>
          </cell>
          <cell r="G195">
            <v>66</v>
          </cell>
          <cell r="H195" t="str">
            <v>Formation du personnel de l’ITEPSA</v>
          </cell>
          <cell r="I195" t="str">
            <v>SG-MCP215</v>
          </cell>
          <cell r="J195" t="str">
            <v>Autres titres</v>
          </cell>
          <cell r="K195">
            <v>179090</v>
          </cell>
          <cell r="L195">
            <v>178823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179090</v>
          </cell>
          <cell r="X195">
            <v>178823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21570</v>
          </cell>
          <cell r="B196">
            <v>215</v>
          </cell>
          <cell r="C196" t="str">
            <v>Soutien des politiques de l'agriculture</v>
          </cell>
          <cell r="D196" t="str">
            <v>4- Moyens communs</v>
          </cell>
          <cell r="E196" t="str">
            <v>21503C</v>
          </cell>
          <cell r="F196" t="str">
            <v>Bop central SG Moyens Humains</v>
          </cell>
          <cell r="G196">
            <v>70</v>
          </cell>
          <cell r="H196" t="str">
            <v>Remboursement de personnel MAD du MAP</v>
          </cell>
          <cell r="I196" t="str">
            <v>SG-MCP215</v>
          </cell>
          <cell r="J196" t="str">
            <v>Autres titres</v>
          </cell>
          <cell r="K196">
            <v>2474181</v>
          </cell>
          <cell r="L196">
            <v>2470484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2474181</v>
          </cell>
          <cell r="X196">
            <v>2470484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21571</v>
          </cell>
          <cell r="B197">
            <v>215</v>
          </cell>
          <cell r="C197" t="str">
            <v>Soutien des politiques de l'agriculture</v>
          </cell>
          <cell r="D197" t="str">
            <v>4- Moyens communs</v>
          </cell>
          <cell r="E197" t="str">
            <v>21503C</v>
          </cell>
          <cell r="F197" t="str">
            <v>Bop central SG Moyens Humains</v>
          </cell>
          <cell r="G197">
            <v>71</v>
          </cell>
          <cell r="H197" t="str">
            <v>Personnel MAD par le MAP et autres dépenses</v>
          </cell>
          <cell r="I197" t="str">
            <v>SG-MCP215</v>
          </cell>
          <cell r="J197" t="str">
            <v>Titre 2</v>
          </cell>
          <cell r="K197">
            <v>19398346.4748489</v>
          </cell>
          <cell r="L197">
            <v>19398346.4748489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21572</v>
          </cell>
          <cell r="B198">
            <v>215</v>
          </cell>
          <cell r="C198" t="str">
            <v>Soutien des politiques de l'agriculture</v>
          </cell>
          <cell r="D198" t="str">
            <v>4- Moyens communs</v>
          </cell>
          <cell r="E198" t="str">
            <v>21503C</v>
          </cell>
          <cell r="F198" t="str">
            <v>Bop central SG Moyens Humains</v>
          </cell>
          <cell r="G198">
            <v>72</v>
          </cell>
          <cell r="H198" t="str">
            <v>Elèves et stagiaires</v>
          </cell>
          <cell r="I198" t="str">
            <v>SG-MCP215</v>
          </cell>
          <cell r="J198" t="str">
            <v>Titre 2</v>
          </cell>
          <cell r="K198">
            <v>10143103.5251511</v>
          </cell>
          <cell r="L198">
            <v>10143103.5251511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21573</v>
          </cell>
          <cell r="B199">
            <v>215</v>
          </cell>
          <cell r="C199" t="str">
            <v>Soutien des politiques de l'agriculture</v>
          </cell>
          <cell r="D199" t="str">
            <v>4- Moyens communs</v>
          </cell>
          <cell r="E199" t="str">
            <v>21503C</v>
          </cell>
          <cell r="F199" t="str">
            <v>Bop central SG Moyens Humains</v>
          </cell>
          <cell r="G199">
            <v>73</v>
          </cell>
          <cell r="H199" t="str">
            <v>Autres financements de personnel</v>
          </cell>
          <cell r="I199" t="str">
            <v>SG-MCP215</v>
          </cell>
          <cell r="J199" t="str">
            <v>Autres titres</v>
          </cell>
          <cell r="K199">
            <v>6371946</v>
          </cell>
          <cell r="L199">
            <v>6362424</v>
          </cell>
          <cell r="M199">
            <v>3620000</v>
          </cell>
          <cell r="N199">
            <v>3620000</v>
          </cell>
          <cell r="O199">
            <v>5005653</v>
          </cell>
          <cell r="P199">
            <v>5005653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4993297</v>
          </cell>
          <cell r="Z199">
            <v>4985835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1378649</v>
          </cell>
          <cell r="AJ199">
            <v>1376589</v>
          </cell>
          <cell r="AK199">
            <v>0</v>
          </cell>
          <cell r="AL199">
            <v>0</v>
          </cell>
        </row>
        <row r="200">
          <cell r="A200">
            <v>21574</v>
          </cell>
          <cell r="B200">
            <v>215</v>
          </cell>
          <cell r="C200" t="str">
            <v>Soutien des politiques de l'agriculture</v>
          </cell>
          <cell r="D200" t="str">
            <v>4- Moyens communs</v>
          </cell>
          <cell r="E200" t="str">
            <v>21503C</v>
          </cell>
          <cell r="F200" t="str">
            <v>Bop central SG Moyens Humains</v>
          </cell>
          <cell r="G200">
            <v>74</v>
          </cell>
          <cell r="H200" t="str">
            <v>Personnel du MEDD en SD</v>
          </cell>
          <cell r="I200" t="str">
            <v>SG-MCP215</v>
          </cell>
          <cell r="J200" t="str">
            <v>Titre 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21575</v>
          </cell>
          <cell r="B201">
            <v>215</v>
          </cell>
          <cell r="C201" t="str">
            <v>Soutien des politiques de l'agriculture</v>
          </cell>
          <cell r="D201" t="str">
            <v>4- Moyens communs</v>
          </cell>
          <cell r="E201" t="str">
            <v>21503C</v>
          </cell>
          <cell r="F201" t="str">
            <v>Bop central SG Moyens Humains</v>
          </cell>
          <cell r="G201">
            <v>75</v>
          </cell>
          <cell r="H201" t="str">
            <v>Personnel du MEDD en AC</v>
          </cell>
          <cell r="I201" t="str">
            <v>SG-MCP215</v>
          </cell>
          <cell r="J201" t="str">
            <v>Titre 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22710</v>
          </cell>
          <cell r="B202">
            <v>227</v>
          </cell>
          <cell r="C202" t="str">
            <v xml:space="preserve">Valorisation des produits et marchés </v>
          </cell>
          <cell r="D202" t="str">
            <v>1- Adaptation des filières aux marchés</v>
          </cell>
          <cell r="E202" t="str">
            <v>22702C</v>
          </cell>
          <cell r="F202" t="str">
            <v>Bop central «Actions nationales» Dgpei</v>
          </cell>
          <cell r="G202">
            <v>10</v>
          </cell>
          <cell r="H202" t="str">
            <v>PMTVA</v>
          </cell>
          <cell r="I202" t="str">
            <v>DGPEI</v>
          </cell>
          <cell r="J202" t="str">
            <v>Autres titres</v>
          </cell>
          <cell r="K202">
            <v>165384535</v>
          </cell>
          <cell r="L202">
            <v>165384535</v>
          </cell>
          <cell r="M202">
            <v>0</v>
          </cell>
          <cell r="N202">
            <v>0</v>
          </cell>
          <cell r="O202">
            <v>110400000</v>
          </cell>
          <cell r="P202">
            <v>114400000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165384535</v>
          </cell>
          <cell r="AH202">
            <v>165384535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22711</v>
          </cell>
          <cell r="B203">
            <v>227</v>
          </cell>
          <cell r="C203" t="str">
            <v xml:space="preserve">Valorisation des produits et marchés </v>
          </cell>
          <cell r="D203" t="str">
            <v>1- Adaptation des filières aux marchés</v>
          </cell>
          <cell r="E203" t="str">
            <v>22702C</v>
          </cell>
          <cell r="F203" t="str">
            <v>Bop central «Actions nationales» Dgpei</v>
          </cell>
          <cell r="G203">
            <v>11</v>
          </cell>
          <cell r="H203" t="str">
            <v>Selection animale</v>
          </cell>
          <cell r="I203" t="str">
            <v>DGPEI</v>
          </cell>
          <cell r="J203" t="str">
            <v>Autres titres</v>
          </cell>
          <cell r="K203">
            <v>13489370</v>
          </cell>
          <cell r="L203">
            <v>13739905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13489370</v>
          </cell>
          <cell r="AL203">
            <v>13739905</v>
          </cell>
        </row>
        <row r="204">
          <cell r="A204">
            <v>22712</v>
          </cell>
          <cell r="B204">
            <v>227</v>
          </cell>
          <cell r="C204" t="str">
            <v xml:space="preserve">Valorisation des produits et marchés </v>
          </cell>
          <cell r="D204" t="str">
            <v>1- Adaptation des filières aux marchés</v>
          </cell>
          <cell r="E204" t="str">
            <v>22702C</v>
          </cell>
          <cell r="F204" t="str">
            <v>Bop central «Actions nationales» Dgpei</v>
          </cell>
          <cell r="G204">
            <v>12</v>
          </cell>
          <cell r="H204" t="str">
            <v>Sélection végétale</v>
          </cell>
          <cell r="I204" t="str">
            <v>DGPEI</v>
          </cell>
          <cell r="J204" t="str">
            <v>Autres titres</v>
          </cell>
          <cell r="K204">
            <v>0</v>
          </cell>
          <cell r="L204">
            <v>1188415</v>
          </cell>
          <cell r="M204">
            <v>0</v>
          </cell>
          <cell r="N204">
            <v>400000</v>
          </cell>
          <cell r="O204">
            <v>0</v>
          </cell>
          <cell r="P204">
            <v>674842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1188415</v>
          </cell>
        </row>
        <row r="205">
          <cell r="A205">
            <v>22713</v>
          </cell>
          <cell r="B205">
            <v>227</v>
          </cell>
          <cell r="C205" t="str">
            <v xml:space="preserve">Valorisation des produits et marchés </v>
          </cell>
          <cell r="D205" t="str">
            <v>1- Adaptation des filières aux marchés</v>
          </cell>
          <cell r="E205" t="str">
            <v>22702C</v>
          </cell>
          <cell r="F205" t="str">
            <v>Bop central «Actions nationales» Dgpei</v>
          </cell>
          <cell r="G205">
            <v>13</v>
          </cell>
          <cell r="H205" t="str">
            <v>Valorisation des produits : Politique de qualité</v>
          </cell>
          <cell r="I205" t="str">
            <v>DGPEI</v>
          </cell>
          <cell r="J205" t="str">
            <v>Autres titres</v>
          </cell>
          <cell r="K205">
            <v>1630910</v>
          </cell>
          <cell r="L205">
            <v>1630910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12118</v>
          </cell>
          <cell r="X205">
            <v>12120</v>
          </cell>
          <cell r="Y205">
            <v>1195817</v>
          </cell>
          <cell r="Z205">
            <v>1195773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422975</v>
          </cell>
          <cell r="AL205">
            <v>423017</v>
          </cell>
        </row>
        <row r="206">
          <cell r="A206">
            <v>22714</v>
          </cell>
          <cell r="B206">
            <v>227</v>
          </cell>
          <cell r="C206" t="str">
            <v xml:space="preserve">Valorisation des produits et marchés </v>
          </cell>
          <cell r="D206" t="str">
            <v>1- Adaptation des filières aux marchés</v>
          </cell>
          <cell r="E206" t="str">
            <v>22702C</v>
          </cell>
          <cell r="F206" t="str">
            <v>Bop central «Actions nationales» Dgpei</v>
          </cell>
          <cell r="G206">
            <v>14</v>
          </cell>
          <cell r="H206" t="str">
            <v>Fonctionnement de l’INAO</v>
          </cell>
          <cell r="I206" t="str">
            <v>DGPEI</v>
          </cell>
          <cell r="J206" t="str">
            <v>Autres titres</v>
          </cell>
          <cell r="K206">
            <v>14715771</v>
          </cell>
          <cell r="L206">
            <v>14715771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14515771</v>
          </cell>
          <cell r="Z206">
            <v>14515771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200000</v>
          </cell>
          <cell r="AH206">
            <v>200000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22715</v>
          </cell>
          <cell r="B207">
            <v>227</v>
          </cell>
          <cell r="C207" t="str">
            <v xml:space="preserve">Valorisation des produits et marchés </v>
          </cell>
          <cell r="D207" t="str">
            <v>1- Adaptation des filières aux marchés</v>
          </cell>
          <cell r="E207" t="str">
            <v>22702C</v>
          </cell>
          <cell r="F207" t="str">
            <v>Bop central «Actions nationales» Dgpei</v>
          </cell>
          <cell r="G207">
            <v>15</v>
          </cell>
          <cell r="H207" t="str">
            <v>POA nationale</v>
          </cell>
          <cell r="I207" t="str">
            <v>DGPEI</v>
          </cell>
          <cell r="J207" t="str">
            <v>Autres titres</v>
          </cell>
          <cell r="K207">
            <v>19996623</v>
          </cell>
          <cell r="L207">
            <v>20895471</v>
          </cell>
          <cell r="M207">
            <v>0</v>
          </cell>
          <cell r="N207">
            <v>18800285</v>
          </cell>
          <cell r="O207">
            <v>0</v>
          </cell>
          <cell r="P207">
            <v>21275580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19996623</v>
          </cell>
          <cell r="AH207">
            <v>20895471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22720</v>
          </cell>
          <cell r="B208">
            <v>227</v>
          </cell>
          <cell r="C208" t="str">
            <v xml:space="preserve">Valorisation des produits et marchés </v>
          </cell>
          <cell r="D208" t="str">
            <v>1- Adaptation des filières aux marchés</v>
          </cell>
          <cell r="E208" t="str">
            <v>22702C</v>
          </cell>
          <cell r="F208" t="str">
            <v>Bop central «Actions nationales» Dgpei</v>
          </cell>
          <cell r="G208">
            <v>20</v>
          </cell>
          <cell r="H208" t="str">
            <v>Sucre des DOM</v>
          </cell>
          <cell r="I208" t="str">
            <v>DGPEI</v>
          </cell>
          <cell r="J208" t="str">
            <v>Autres titres</v>
          </cell>
          <cell r="K208">
            <v>59473315</v>
          </cell>
          <cell r="L208">
            <v>59489792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59473315</v>
          </cell>
          <cell r="AH208">
            <v>59489792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22721</v>
          </cell>
          <cell r="B209">
            <v>227</v>
          </cell>
          <cell r="C209" t="str">
            <v xml:space="preserve">Valorisation des produits et marchés </v>
          </cell>
          <cell r="D209" t="str">
            <v>1- Adaptation des filières aux marchés</v>
          </cell>
          <cell r="E209" t="str">
            <v>22703C</v>
          </cell>
          <cell r="F209" t="str">
            <v>Bop mixte SG</v>
          </cell>
          <cell r="G209">
            <v>21</v>
          </cell>
          <cell r="H209" t="str">
            <v>Charges de bonification PSE et PPVS</v>
          </cell>
          <cell r="I209" t="str">
            <v>DAFL</v>
          </cell>
          <cell r="J209" t="str">
            <v>Autres titres</v>
          </cell>
          <cell r="K209">
            <v>0</v>
          </cell>
          <cell r="L209">
            <v>6773312</v>
          </cell>
          <cell r="M209">
            <v>0</v>
          </cell>
          <cell r="N209">
            <v>2909748</v>
          </cell>
          <cell r="O209">
            <v>0</v>
          </cell>
          <cell r="P209">
            <v>4100000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6773312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22722</v>
          </cell>
          <cell r="B210">
            <v>227</v>
          </cell>
          <cell r="C210" t="str">
            <v xml:space="preserve">Valorisation des produits et marchés </v>
          </cell>
          <cell r="D210" t="str">
            <v>1- Adaptation des filières aux marchés</v>
          </cell>
          <cell r="E210" t="str">
            <v>22702C</v>
          </cell>
          <cell r="F210" t="str">
            <v>Bop central «Actions nationales» Dgpei</v>
          </cell>
          <cell r="G210">
            <v>22</v>
          </cell>
          <cell r="H210" t="str">
            <v>Offices agricoles : adaptation des filières aux marchés</v>
          </cell>
          <cell r="I210" t="str">
            <v>DGPEI</v>
          </cell>
          <cell r="J210" t="str">
            <v>Autres titres</v>
          </cell>
          <cell r="K210">
            <v>156403648</v>
          </cell>
          <cell r="L210">
            <v>168345520</v>
          </cell>
          <cell r="M210">
            <v>0</v>
          </cell>
          <cell r="N210">
            <v>47834027</v>
          </cell>
          <cell r="O210">
            <v>0</v>
          </cell>
          <cell r="P210">
            <v>47840000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156403648</v>
          </cell>
          <cell r="AH210">
            <v>168345520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22731</v>
          </cell>
          <cell r="B211">
            <v>227</v>
          </cell>
          <cell r="C211" t="str">
            <v xml:space="preserve">Valorisation des produits et marchés </v>
          </cell>
          <cell r="D211" t="str">
            <v>1- Adaptation des filières aux marchés</v>
          </cell>
          <cell r="E211" t="str">
            <v>22702C</v>
          </cell>
          <cell r="F211" t="str">
            <v>Bop central «Actions nationales» Dgpei</v>
          </cell>
          <cell r="G211">
            <v>31</v>
          </cell>
          <cell r="H211" t="str">
            <v>Adaptation des filières aux marchés - autres</v>
          </cell>
          <cell r="I211" t="str">
            <v>DGPEI</v>
          </cell>
          <cell r="J211" t="str">
            <v>Autres titres</v>
          </cell>
          <cell r="K211">
            <v>2811511</v>
          </cell>
          <cell r="L211">
            <v>2812715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605911</v>
          </cell>
          <cell r="X211">
            <v>606010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2205600</v>
          </cell>
          <cell r="AL211">
            <v>2206705</v>
          </cell>
        </row>
        <row r="212">
          <cell r="A212">
            <v>22732</v>
          </cell>
          <cell r="B212">
            <v>227</v>
          </cell>
          <cell r="C212" t="str">
            <v xml:space="preserve">Valorisation des produits et marchés </v>
          </cell>
          <cell r="D212" t="str">
            <v>1- Adaptation des filières aux marchés</v>
          </cell>
          <cell r="E212" t="str">
            <v>22702C</v>
          </cell>
          <cell r="F212" t="str">
            <v>Bop central «Actions nationales» Dgpei</v>
          </cell>
          <cell r="G212">
            <v>32</v>
          </cell>
          <cell r="H212" t="str">
            <v>Influenza aviaire</v>
          </cell>
          <cell r="I212" t="str">
            <v>DGPEI</v>
          </cell>
          <cell r="J212" t="str">
            <v>Autres titres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22740</v>
          </cell>
          <cell r="B213">
            <v>227</v>
          </cell>
          <cell r="C213" t="str">
            <v xml:space="preserve">Valorisation des produits et marchés </v>
          </cell>
          <cell r="D213" t="str">
            <v>2- Gestion des aléas de production</v>
          </cell>
          <cell r="E213" t="str">
            <v>22703C</v>
          </cell>
          <cell r="F213" t="str">
            <v>Bop mixte SG</v>
          </cell>
          <cell r="G213">
            <v>40</v>
          </cell>
          <cell r="H213" t="str">
            <v>FAC financier</v>
          </cell>
          <cell r="I213" t="str">
            <v>DAFL</v>
          </cell>
          <cell r="J213" t="str">
            <v>Autres titres</v>
          </cell>
          <cell r="K213">
            <v>4729905</v>
          </cell>
          <cell r="L213">
            <v>4738353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4729905</v>
          </cell>
          <cell r="AH213">
            <v>4738353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22741</v>
          </cell>
          <cell r="B214">
            <v>227</v>
          </cell>
          <cell r="C214" t="str">
            <v xml:space="preserve">Valorisation des produits et marchés </v>
          </cell>
          <cell r="D214" t="str">
            <v>2- Gestion des aléas de production</v>
          </cell>
          <cell r="E214" t="str">
            <v>22703C</v>
          </cell>
          <cell r="F214" t="str">
            <v>Bop mixte SG</v>
          </cell>
          <cell r="G214">
            <v>41</v>
          </cell>
          <cell r="H214" t="str">
            <v>FAC social</v>
          </cell>
          <cell r="I214" t="str">
            <v>DAFL</v>
          </cell>
          <cell r="J214" t="str">
            <v>Autres titres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22742</v>
          </cell>
          <cell r="B215">
            <v>227</v>
          </cell>
          <cell r="C215" t="str">
            <v xml:space="preserve">Valorisation des produits et marchés </v>
          </cell>
          <cell r="D215" t="str">
            <v>2- Gestion des aléas de production</v>
          </cell>
          <cell r="E215" t="str">
            <v>22703C</v>
          </cell>
          <cell r="F215" t="str">
            <v>Bop mixte SG</v>
          </cell>
          <cell r="G215">
            <v>42</v>
          </cell>
          <cell r="H215" t="str">
            <v>Charges de bonification - aléas de la production</v>
          </cell>
          <cell r="I215" t="str">
            <v>DAFL</v>
          </cell>
          <cell r="J215" t="str">
            <v>Autres titres</v>
          </cell>
          <cell r="K215">
            <v>19864952</v>
          </cell>
          <cell r="L215">
            <v>21955440</v>
          </cell>
          <cell r="M215">
            <v>0</v>
          </cell>
          <cell r="N215">
            <v>14909829</v>
          </cell>
          <cell r="O215">
            <v>0</v>
          </cell>
          <cell r="P215">
            <v>20000000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19864952</v>
          </cell>
          <cell r="AH215">
            <v>21955440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22743</v>
          </cell>
          <cell r="B216">
            <v>227</v>
          </cell>
          <cell r="C216" t="str">
            <v xml:space="preserve">Valorisation des produits et marchés </v>
          </cell>
          <cell r="D216" t="str">
            <v>2- Gestion des aléas de production</v>
          </cell>
          <cell r="E216" t="str">
            <v>22703C</v>
          </cell>
          <cell r="F216" t="str">
            <v>Bop mixte SG</v>
          </cell>
          <cell r="G216">
            <v>43</v>
          </cell>
          <cell r="H216" t="str">
            <v>Assurance récolte</v>
          </cell>
          <cell r="I216" t="str">
            <v>DAFL</v>
          </cell>
          <cell r="J216" t="str">
            <v>Autres titres</v>
          </cell>
          <cell r="K216">
            <v>29797429</v>
          </cell>
          <cell r="L216">
            <v>29803765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29797429</v>
          </cell>
          <cell r="AH216">
            <v>29803765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22744</v>
          </cell>
          <cell r="B217">
            <v>227</v>
          </cell>
          <cell r="C217" t="str">
            <v xml:space="preserve">Valorisation des produits et marchés </v>
          </cell>
          <cell r="D217" t="str">
            <v>2- Gestion des aléas de production</v>
          </cell>
          <cell r="E217" t="str">
            <v>22703C</v>
          </cell>
          <cell r="F217" t="str">
            <v>Bop mixte SG</v>
          </cell>
          <cell r="G217">
            <v>44</v>
          </cell>
          <cell r="H217" t="str">
            <v>FNGCA</v>
          </cell>
          <cell r="I217" t="str">
            <v>DAFL</v>
          </cell>
          <cell r="J217" t="str">
            <v>Autres titres</v>
          </cell>
          <cell r="K217">
            <v>0</v>
          </cell>
          <cell r="L217">
            <v>0</v>
          </cell>
          <cell r="M217">
            <v>19650000</v>
          </cell>
          <cell r="N217">
            <v>19650000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22750</v>
          </cell>
          <cell r="B218">
            <v>227</v>
          </cell>
          <cell r="C218" t="str">
            <v xml:space="preserve">Valorisation des produits et marchés </v>
          </cell>
          <cell r="D218" t="str">
            <v>3- Promotion à l'international des produits</v>
          </cell>
          <cell r="E218" t="str">
            <v>22701C</v>
          </cell>
          <cell r="F218" t="str">
            <v>Bop central Internationnal Dgpei</v>
          </cell>
          <cell r="G218">
            <v>50</v>
          </cell>
          <cell r="H218" t="str">
            <v>Actions internationales des offices</v>
          </cell>
          <cell r="I218" t="str">
            <v>DGPEI</v>
          </cell>
          <cell r="J218" t="str">
            <v>Autres titres</v>
          </cell>
          <cell r="K218">
            <v>19953633</v>
          </cell>
          <cell r="L218">
            <v>18989391</v>
          </cell>
          <cell r="M218">
            <v>0</v>
          </cell>
          <cell r="N218">
            <v>5000000</v>
          </cell>
          <cell r="O218">
            <v>0</v>
          </cell>
          <cell r="P218">
            <v>9534141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19953633</v>
          </cell>
          <cell r="AH218">
            <v>18989391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22759</v>
          </cell>
          <cell r="B219">
            <v>227</v>
          </cell>
          <cell r="C219" t="str">
            <v xml:space="preserve">Valorisation des produits et marchés </v>
          </cell>
          <cell r="D219" t="str">
            <v>3- Promotion à l'international des produits</v>
          </cell>
          <cell r="E219" t="str">
            <v>22701C</v>
          </cell>
          <cell r="F219" t="str">
            <v>Bop central Internationnal Dgpei</v>
          </cell>
          <cell r="G219">
            <v>59</v>
          </cell>
          <cell r="H219" t="str">
            <v>Autres actions internationales et coopération technique</v>
          </cell>
          <cell r="I219" t="str">
            <v>DGPEI</v>
          </cell>
          <cell r="J219" t="str">
            <v>Autres titres</v>
          </cell>
          <cell r="K219">
            <v>21851448</v>
          </cell>
          <cell r="L219">
            <v>21856094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317855</v>
          </cell>
          <cell r="X219">
            <v>317907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18553704</v>
          </cell>
          <cell r="AH219">
            <v>18557810</v>
          </cell>
          <cell r="AI219">
            <v>0</v>
          </cell>
          <cell r="AJ219">
            <v>0</v>
          </cell>
          <cell r="AK219">
            <v>2979889</v>
          </cell>
          <cell r="AL219">
            <v>2980377</v>
          </cell>
        </row>
        <row r="220">
          <cell r="A220">
            <v>22760</v>
          </cell>
          <cell r="B220">
            <v>227</v>
          </cell>
          <cell r="C220" t="str">
            <v xml:space="preserve">Valorisation des produits et marchés </v>
          </cell>
          <cell r="D220" t="str">
            <v>4- Gestion des aides nationales et communautaires</v>
          </cell>
          <cell r="E220" t="str">
            <v>22702C</v>
          </cell>
          <cell r="F220" t="str">
            <v>Bop central «Actions nationales» Dgpei</v>
          </cell>
          <cell r="G220">
            <v>60</v>
          </cell>
          <cell r="H220" t="str">
            <v>Fonctionnement des offices et de l'ACOFA</v>
          </cell>
          <cell r="I220" t="str">
            <v>DGPEI</v>
          </cell>
          <cell r="J220" t="str">
            <v>Autres titres</v>
          </cell>
          <cell r="K220">
            <v>154913080</v>
          </cell>
          <cell r="L220">
            <v>154938580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154913080</v>
          </cell>
          <cell r="Z220">
            <v>154938580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22770</v>
          </cell>
          <cell r="B221">
            <v>227</v>
          </cell>
          <cell r="C221" t="str">
            <v xml:space="preserve">Valorisation des produits et marchés </v>
          </cell>
          <cell r="D221" t="str">
            <v>4- Gestion des aides nationales et communautaires</v>
          </cell>
          <cell r="E221" t="str">
            <v>22702C</v>
          </cell>
          <cell r="F221" t="str">
            <v>Bop central «Actions nationales» Dgpei</v>
          </cell>
          <cell r="G221">
            <v>70</v>
          </cell>
          <cell r="H221" t="str">
            <v>Apurement communautaire</v>
          </cell>
          <cell r="I221" t="str">
            <v>DGPEI</v>
          </cell>
          <cell r="J221" t="str">
            <v>Autres titres</v>
          </cell>
          <cell r="K221">
            <v>0</v>
          </cell>
          <cell r="L221">
            <v>0</v>
          </cell>
          <cell r="M221">
            <v>162979000</v>
          </cell>
          <cell r="N221">
            <v>162979000</v>
          </cell>
          <cell r="O221">
            <v>162979000</v>
          </cell>
          <cell r="P221">
            <v>162979000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77501</v>
          </cell>
          <cell r="B222">
            <v>775</v>
          </cell>
          <cell r="C222" t="str">
            <v>Développement Agricole et rural pluriannuel</v>
          </cell>
          <cell r="D222" t="str">
            <v>1- Développement Agricole et rural pluriannuel</v>
          </cell>
          <cell r="G222">
            <v>1</v>
          </cell>
          <cell r="H222" t="str">
            <v>Développement Agricole et rural pluriannuel</v>
          </cell>
          <cell r="I222" t="str">
            <v>DGER</v>
          </cell>
          <cell r="J222" t="str">
            <v>Autres titres</v>
          </cell>
          <cell r="K222">
            <v>87750000</v>
          </cell>
          <cell r="L222">
            <v>87750000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87750000</v>
          </cell>
          <cell r="AL222">
            <v>87750000</v>
          </cell>
        </row>
        <row r="223">
          <cell r="A223">
            <v>77502</v>
          </cell>
          <cell r="B223">
            <v>775</v>
          </cell>
          <cell r="C223" t="str">
            <v>Développement Agricole et rural pluriannuel</v>
          </cell>
          <cell r="D223" t="str">
            <v>2- Fonction support</v>
          </cell>
          <cell r="G223">
            <v>2</v>
          </cell>
          <cell r="H223" t="str">
            <v xml:space="preserve"> Fonction support</v>
          </cell>
          <cell r="I223" t="str">
            <v>DGER</v>
          </cell>
          <cell r="J223" t="str">
            <v>Autres titres</v>
          </cell>
          <cell r="K223">
            <v>200000</v>
          </cell>
          <cell r="L223">
            <v>200000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200000</v>
          </cell>
          <cell r="X223">
            <v>200000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77601</v>
          </cell>
          <cell r="B224">
            <v>776</v>
          </cell>
          <cell r="C224" t="str">
            <v>Innovation et partenariat</v>
          </cell>
          <cell r="D224" t="str">
            <v>1- Innovation et partenariat</v>
          </cell>
          <cell r="G224">
            <v>1</v>
          </cell>
          <cell r="H224" t="str">
            <v>Innovation et partenariat</v>
          </cell>
          <cell r="I224" t="str">
            <v>DGER</v>
          </cell>
          <cell r="J224" t="str">
            <v>Autres titres</v>
          </cell>
          <cell r="K224">
            <v>9750000</v>
          </cell>
          <cell r="L224">
            <v>9750000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9750000</v>
          </cell>
          <cell r="AL224">
            <v>9750000</v>
          </cell>
        </row>
        <row r="225">
          <cell r="A225">
            <v>77602</v>
          </cell>
          <cell r="B225">
            <v>776</v>
          </cell>
          <cell r="C225" t="str">
            <v>Innovation et partenariat</v>
          </cell>
          <cell r="D225" t="str">
            <v>2- Fonction support</v>
          </cell>
          <cell r="G225">
            <v>2</v>
          </cell>
          <cell r="H225" t="str">
            <v xml:space="preserve"> Fonction support</v>
          </cell>
          <cell r="I225" t="str">
            <v>DGER</v>
          </cell>
          <cell r="J225" t="str">
            <v>Autres titres</v>
          </cell>
          <cell r="K225">
            <v>300000</v>
          </cell>
          <cell r="L225">
            <v>300000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300000</v>
          </cell>
          <cell r="X225">
            <v>300000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F 2007 - titre 2 par article"/>
      <sheetName val="Mise à jour"/>
      <sheetName val="Total"/>
      <sheetName val="CR_mise_a_jour"/>
      <sheetName val="PLF2007"/>
      <sheetName val="PITE"/>
      <sheetName val="RdR"/>
      <sheetName val="BD initiale"/>
      <sheetName val="BD_remplie"/>
      <sheetName val="Comparaison_BD"/>
      <sheetName val="Transferts"/>
      <sheetName val="TCD-transferts"/>
      <sheetName val="Bilan-transfert"/>
      <sheetName val="AE_LFI2006"/>
      <sheetName val="LFI_retraitéeRP_P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3">
          <cell r="B33">
            <v>15410</v>
          </cell>
          <cell r="C33">
            <v>10</v>
          </cell>
          <cell r="D33" t="str">
            <v>Utilisation de l’eau et ouvrages domaniaux - HCPER</v>
          </cell>
          <cell r="E33" t="str">
            <v>oui</v>
          </cell>
          <cell r="F33" t="str">
            <v>AT</v>
          </cell>
          <cell r="H33">
            <v>1199261</v>
          </cell>
          <cell r="I33">
            <v>2616061</v>
          </cell>
          <cell r="J33">
            <v>1199261</v>
          </cell>
          <cell r="K33">
            <v>2616061</v>
          </cell>
          <cell r="L33">
            <v>10000000</v>
          </cell>
          <cell r="M33">
            <v>85000000</v>
          </cell>
          <cell r="N33">
            <v>8800739</v>
          </cell>
          <cell r="O33">
            <v>82383939</v>
          </cell>
          <cell r="P33">
            <v>7.3384684401477243</v>
          </cell>
          <cell r="Q33">
            <v>31.491597099608917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13625726</v>
          </cell>
          <cell r="AA33">
            <v>21015526</v>
          </cell>
          <cell r="AB33">
            <v>-13625726</v>
          </cell>
          <cell r="AC33">
            <v>-21015526</v>
          </cell>
          <cell r="AD33">
            <v>12426465</v>
          </cell>
          <cell r="AE33">
            <v>18399465</v>
          </cell>
          <cell r="AF33">
            <v>10.361768622510029</v>
          </cell>
          <cell r="AG33">
            <v>7.0332706309218329</v>
          </cell>
          <cell r="AH33">
            <v>0</v>
          </cell>
          <cell r="AI33">
            <v>73000000</v>
          </cell>
          <cell r="AJ33">
            <v>0</v>
          </cell>
          <cell r="AK33">
            <v>-10000000</v>
          </cell>
          <cell r="AL33" t="str">
            <v/>
          </cell>
          <cell r="AM33">
            <v>-0.13698630136986301</v>
          </cell>
          <cell r="AN33">
            <v>-2600000</v>
          </cell>
          <cell r="AO33">
            <v>-1440000</v>
          </cell>
          <cell r="AP33">
            <v>11025726</v>
          </cell>
          <cell r="AQ33">
            <v>19575526</v>
          </cell>
        </row>
        <row r="34">
          <cell r="B34">
            <v>15411</v>
          </cell>
          <cell r="C34">
            <v>11</v>
          </cell>
          <cell r="D34" t="str">
            <v>Utilisation de l’eau  - CPER</v>
          </cell>
          <cell r="E34" t="str">
            <v>oui</v>
          </cell>
          <cell r="F34" t="str">
            <v>AT</v>
          </cell>
          <cell r="G34" t="str">
            <v>CPER</v>
          </cell>
          <cell r="H34">
            <v>5269465</v>
          </cell>
          <cell r="I34">
            <v>12299465</v>
          </cell>
          <cell r="J34">
            <v>5269465</v>
          </cell>
          <cell r="K34">
            <v>12299465</v>
          </cell>
          <cell r="L34">
            <v>3157000</v>
          </cell>
          <cell r="M34">
            <v>3157000</v>
          </cell>
          <cell r="N34">
            <v>-2112465</v>
          </cell>
          <cell r="O34">
            <v>-9142465</v>
          </cell>
          <cell r="P34">
            <v>-0.40088794592999477</v>
          </cell>
          <cell r="Q34">
            <v>-0.74332216889108593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>
            <v>0</v>
          </cell>
          <cell r="AB34" t="str">
            <v/>
          </cell>
          <cell r="AC34" t="str">
            <v/>
          </cell>
          <cell r="AD34">
            <v>-5269465</v>
          </cell>
          <cell r="AE34">
            <v>-12299465</v>
          </cell>
          <cell r="AF34">
            <v>-1</v>
          </cell>
          <cell r="AG34">
            <v>-1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/>
          </cell>
          <cell r="AM34" t="str">
            <v/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15412</v>
          </cell>
          <cell r="C35">
            <v>12</v>
          </cell>
          <cell r="D35" t="str">
            <v>Expertise technique - eau et connaissance des sols</v>
          </cell>
          <cell r="E35" t="str">
            <v>oui</v>
          </cell>
          <cell r="F35" t="str">
            <v>AT</v>
          </cell>
          <cell r="H35">
            <v>1028252</v>
          </cell>
          <cell r="I35">
            <v>1028252</v>
          </cell>
          <cell r="J35">
            <v>1028252</v>
          </cell>
          <cell r="K35">
            <v>1028252</v>
          </cell>
          <cell r="L35">
            <v>1028252</v>
          </cell>
          <cell r="M35">
            <v>1028252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1028252</v>
          </cell>
          <cell r="AA35">
            <v>1028252</v>
          </cell>
          <cell r="AB35">
            <v>-1028252</v>
          </cell>
          <cell r="AC35">
            <v>-1028252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420000</v>
          </cell>
          <cell r="AJ35">
            <v>0</v>
          </cell>
          <cell r="AK35">
            <v>-200000</v>
          </cell>
          <cell r="AL35" t="str">
            <v/>
          </cell>
          <cell r="AM35">
            <v>-0.47619047619047616</v>
          </cell>
          <cell r="AN35">
            <v>0</v>
          </cell>
          <cell r="AO35">
            <v>0</v>
          </cell>
          <cell r="AP35">
            <v>1028252</v>
          </cell>
          <cell r="AQ35">
            <v>1028252</v>
          </cell>
        </row>
        <row r="36">
          <cell r="B36">
            <v>15413</v>
          </cell>
          <cell r="C36">
            <v>13</v>
          </cell>
          <cell r="D36" t="str">
            <v>Formation et information des syndicats agricoles</v>
          </cell>
          <cell r="E36" t="str">
            <v>oui</v>
          </cell>
          <cell r="F36" t="str">
            <v>AT</v>
          </cell>
          <cell r="H36">
            <v>6592208</v>
          </cell>
          <cell r="I36">
            <v>6592208</v>
          </cell>
          <cell r="J36">
            <v>6592208</v>
          </cell>
          <cell r="K36">
            <v>6592208</v>
          </cell>
          <cell r="L36">
            <v>6592208</v>
          </cell>
          <cell r="M36">
            <v>6592208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5867065</v>
          </cell>
          <cell r="AA36">
            <v>5867065</v>
          </cell>
          <cell r="AB36">
            <v>-5867065</v>
          </cell>
          <cell r="AC36">
            <v>-5867065</v>
          </cell>
          <cell r="AD36">
            <v>-725143</v>
          </cell>
          <cell r="AE36">
            <v>-725143</v>
          </cell>
          <cell r="AF36">
            <v>-0.11000001820330912</v>
          </cell>
          <cell r="AG36">
            <v>-0.11000001820330912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 t="str">
            <v/>
          </cell>
          <cell r="AM36" t="str">
            <v/>
          </cell>
          <cell r="AN36">
            <v>0</v>
          </cell>
          <cell r="AO36">
            <v>0</v>
          </cell>
          <cell r="AP36">
            <v>5867065</v>
          </cell>
          <cell r="AQ36">
            <v>5867065</v>
          </cell>
        </row>
        <row r="37">
          <cell r="B37">
            <v>15414</v>
          </cell>
          <cell r="C37">
            <v>14</v>
          </cell>
          <cell r="D37" t="str">
            <v>Autres soutien aux syndicats</v>
          </cell>
          <cell r="E37" t="str">
            <v>oui</v>
          </cell>
          <cell r="F37" t="str">
            <v>AT</v>
          </cell>
          <cell r="H37">
            <v>11350332</v>
          </cell>
          <cell r="I37">
            <v>11350332</v>
          </cell>
          <cell r="J37">
            <v>11350332</v>
          </cell>
          <cell r="K37">
            <v>11350332</v>
          </cell>
          <cell r="L37">
            <v>11350332</v>
          </cell>
          <cell r="M37">
            <v>11350332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11350332</v>
          </cell>
          <cell r="AA37">
            <v>11350332</v>
          </cell>
          <cell r="AB37">
            <v>-11350332</v>
          </cell>
          <cell r="AC37">
            <v>-11350332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 t="str">
            <v/>
          </cell>
          <cell r="AM37" t="str">
            <v/>
          </cell>
          <cell r="AN37">
            <v>0</v>
          </cell>
          <cell r="AO37">
            <v>0</v>
          </cell>
          <cell r="AP37">
            <v>11350332</v>
          </cell>
          <cell r="AQ37">
            <v>11350332</v>
          </cell>
        </row>
        <row r="38">
          <cell r="B38">
            <v>15415</v>
          </cell>
          <cell r="C38">
            <v>15</v>
          </cell>
          <cell r="D38" t="str">
            <v>Animation et développement rural - AC - HCPER</v>
          </cell>
          <cell r="E38" t="str">
            <v>oui</v>
          </cell>
          <cell r="F38" t="str">
            <v>AT</v>
          </cell>
          <cell r="H38">
            <v>4129491</v>
          </cell>
          <cell r="I38">
            <v>4129491</v>
          </cell>
          <cell r="J38">
            <v>4129491</v>
          </cell>
          <cell r="K38">
            <v>4129491</v>
          </cell>
          <cell r="L38">
            <v>3936491</v>
          </cell>
          <cell r="M38">
            <v>10336491</v>
          </cell>
          <cell r="N38">
            <v>-193000</v>
          </cell>
          <cell r="O38">
            <v>6207000</v>
          </cell>
          <cell r="P38">
            <v>-4.6736994946834851E-2</v>
          </cell>
          <cell r="Q38">
            <v>1.5030908167616783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48057540</v>
          </cell>
          <cell r="AA38">
            <v>48057540</v>
          </cell>
          <cell r="AB38">
            <v>-48057540</v>
          </cell>
          <cell r="AC38">
            <v>-48057540</v>
          </cell>
          <cell r="AD38">
            <v>43928049</v>
          </cell>
          <cell r="AE38">
            <v>43928049</v>
          </cell>
          <cell r="AF38">
            <v>10.637642508483491</v>
          </cell>
          <cell r="AG38">
            <v>10.637642508483491</v>
          </cell>
          <cell r="AH38">
            <v>0</v>
          </cell>
          <cell r="AI38">
            <v>6400000</v>
          </cell>
          <cell r="AJ38">
            <v>0</v>
          </cell>
          <cell r="AK38">
            <v>0</v>
          </cell>
          <cell r="AL38" t="str">
            <v/>
          </cell>
          <cell r="AM38">
            <v>0</v>
          </cell>
          <cell r="AN38">
            <v>0</v>
          </cell>
          <cell r="AO38">
            <v>0</v>
          </cell>
          <cell r="AP38">
            <v>48057540</v>
          </cell>
          <cell r="AQ38">
            <v>48057540</v>
          </cell>
        </row>
        <row r="39">
          <cell r="B39">
            <v>15416</v>
          </cell>
          <cell r="C39">
            <v>16</v>
          </cell>
          <cell r="D39" t="str">
            <v>Animation et développement rural - SD - CPER</v>
          </cell>
          <cell r="E39" t="str">
            <v>oui</v>
          </cell>
          <cell r="F39" t="str">
            <v>AT</v>
          </cell>
          <cell r="G39" t="str">
            <v>CPER</v>
          </cell>
          <cell r="H39">
            <v>3395906</v>
          </cell>
          <cell r="I39">
            <v>3395906</v>
          </cell>
          <cell r="J39">
            <v>3395906</v>
          </cell>
          <cell r="K39">
            <v>3395906</v>
          </cell>
          <cell r="L39">
            <v>3395906</v>
          </cell>
          <cell r="M39">
            <v>3395906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>
            <v>0</v>
          </cell>
          <cell r="AB39" t="str">
            <v/>
          </cell>
          <cell r="AC39" t="str">
            <v/>
          </cell>
          <cell r="AD39">
            <v>-3395906</v>
          </cell>
          <cell r="AE39">
            <v>-3395906</v>
          </cell>
          <cell r="AF39">
            <v>-1</v>
          </cell>
          <cell r="AG39">
            <v>-1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/>
          </cell>
          <cell r="AM39" t="str">
            <v/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0">
          <cell r="B40">
            <v>15417</v>
          </cell>
          <cell r="C40">
            <v>17</v>
          </cell>
          <cell r="D40" t="str">
            <v>Règlementation et sécurité au travail</v>
          </cell>
          <cell r="E40" t="str">
            <v>oui</v>
          </cell>
          <cell r="F40" t="str">
            <v>AT</v>
          </cell>
          <cell r="H40">
            <v>408612</v>
          </cell>
          <cell r="I40">
            <v>408612</v>
          </cell>
          <cell r="J40">
            <v>408612</v>
          </cell>
          <cell r="K40">
            <v>408612</v>
          </cell>
          <cell r="L40">
            <v>1323306</v>
          </cell>
          <cell r="M40">
            <v>1323306</v>
          </cell>
          <cell r="N40">
            <v>914694</v>
          </cell>
          <cell r="O40">
            <v>914694</v>
          </cell>
          <cell r="P40">
            <v>2.2385392499486065</v>
          </cell>
          <cell r="Q40">
            <v>2.2385392499486065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408612</v>
          </cell>
          <cell r="AA40">
            <v>408612</v>
          </cell>
          <cell r="AB40">
            <v>-408612</v>
          </cell>
          <cell r="AC40">
            <v>-408612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914694</v>
          </cell>
          <cell r="AJ40">
            <v>0</v>
          </cell>
          <cell r="AK40">
            <v>0</v>
          </cell>
          <cell r="AL40" t="str">
            <v/>
          </cell>
          <cell r="AM40">
            <v>0</v>
          </cell>
          <cell r="AN40">
            <v>0</v>
          </cell>
          <cell r="AO40">
            <v>0</v>
          </cell>
          <cell r="AP40">
            <v>408612</v>
          </cell>
          <cell r="AQ40">
            <v>408612</v>
          </cell>
        </row>
        <row r="41">
          <cell r="B41">
            <v>15418</v>
          </cell>
          <cell r="C41">
            <v>18</v>
          </cell>
          <cell r="D41" t="str">
            <v>Amélioration des terres (Mesure "J" du PDRN) - HCPER</v>
          </cell>
          <cell r="E41" t="str">
            <v>oui</v>
          </cell>
          <cell r="F41" t="str">
            <v>AT</v>
          </cell>
          <cell r="H41">
            <v>49735</v>
          </cell>
          <cell r="I41">
            <v>49735</v>
          </cell>
          <cell r="J41">
            <v>49735</v>
          </cell>
          <cell r="K41">
            <v>49735</v>
          </cell>
          <cell r="L41">
            <v>99470</v>
          </cell>
          <cell r="M41">
            <v>99470</v>
          </cell>
          <cell r="N41">
            <v>49735</v>
          </cell>
          <cell r="O41">
            <v>49735</v>
          </cell>
          <cell r="P41">
            <v>1</v>
          </cell>
          <cell r="Q41">
            <v>1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101115</v>
          </cell>
          <cell r="AA41">
            <v>101115</v>
          </cell>
          <cell r="AB41">
            <v>-101115</v>
          </cell>
          <cell r="AC41">
            <v>-101115</v>
          </cell>
          <cell r="AD41">
            <v>51380</v>
          </cell>
          <cell r="AE41">
            <v>51380</v>
          </cell>
          <cell r="AF41">
            <v>1.0330752990851513</v>
          </cell>
          <cell r="AG41">
            <v>1.0330752990851513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 t="str">
            <v/>
          </cell>
          <cell r="AM41" t="str">
            <v/>
          </cell>
          <cell r="AN41">
            <v>0</v>
          </cell>
          <cell r="AO41">
            <v>0</v>
          </cell>
          <cell r="AP41">
            <v>101115</v>
          </cell>
          <cell r="AQ41">
            <v>101115</v>
          </cell>
        </row>
        <row r="42">
          <cell r="B42">
            <v>15419</v>
          </cell>
          <cell r="C42">
            <v>19</v>
          </cell>
          <cell r="D42" t="str">
            <v>Amélioration des terres (Mesure "J" du PDRN) - CPER</v>
          </cell>
          <cell r="E42" t="str">
            <v>oui</v>
          </cell>
          <cell r="F42" t="str">
            <v>AT</v>
          </cell>
          <cell r="G42" t="str">
            <v>CPER</v>
          </cell>
          <cell r="H42">
            <v>397880</v>
          </cell>
          <cell r="I42">
            <v>397880</v>
          </cell>
          <cell r="J42">
            <v>397880</v>
          </cell>
          <cell r="K42">
            <v>397880</v>
          </cell>
          <cell r="L42">
            <v>348145</v>
          </cell>
          <cell r="M42">
            <v>348145</v>
          </cell>
          <cell r="N42">
            <v>-49735</v>
          </cell>
          <cell r="O42">
            <v>-49735</v>
          </cell>
          <cell r="P42">
            <v>-0.125</v>
          </cell>
          <cell r="Q42">
            <v>-0.125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346500</v>
          </cell>
          <cell r="AA42">
            <v>346500</v>
          </cell>
          <cell r="AB42">
            <v>-346500</v>
          </cell>
          <cell r="AC42">
            <v>-346500</v>
          </cell>
          <cell r="AD42">
            <v>-51380</v>
          </cell>
          <cell r="AE42">
            <v>-51380</v>
          </cell>
          <cell r="AF42">
            <v>-0.12913441238564391</v>
          </cell>
          <cell r="AG42">
            <v>-0.12913441238564391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 t="str">
            <v/>
          </cell>
          <cell r="AM42" t="str">
            <v/>
          </cell>
          <cell r="AN42">
            <v>0</v>
          </cell>
          <cell r="AO42">
            <v>0</v>
          </cell>
          <cell r="AP42">
            <v>346500</v>
          </cell>
          <cell r="AQ42">
            <v>346500</v>
          </cell>
        </row>
        <row r="43">
          <cell r="B43" t="str">
            <v/>
          </cell>
          <cell r="C43" t="str">
            <v>Action 2</v>
          </cell>
          <cell r="D43" t="str">
            <v>Politique du cheval</v>
          </cell>
          <cell r="E43" t="str">
            <v/>
          </cell>
          <cell r="F43" t="str">
            <v/>
          </cell>
          <cell r="H43">
            <v>48378956</v>
          </cell>
          <cell r="I43">
            <v>48378956</v>
          </cell>
          <cell r="J43">
            <v>48378956</v>
          </cell>
          <cell r="K43">
            <v>48378956</v>
          </cell>
          <cell r="L43">
            <v>49588428</v>
          </cell>
          <cell r="M43">
            <v>49388428</v>
          </cell>
          <cell r="N43">
            <v>1209472</v>
          </cell>
          <cell r="O43">
            <v>1009472</v>
          </cell>
          <cell r="P43">
            <v>2.4999960726725893E-2</v>
          </cell>
          <cell r="Q43">
            <v>2.0865931873354192E-2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-1</v>
          </cell>
          <cell r="Y43">
            <v>-1</v>
          </cell>
          <cell r="Z43">
            <v>47305956</v>
          </cell>
          <cell r="AA43">
            <v>47305956</v>
          </cell>
          <cell r="AB43">
            <v>-47305956</v>
          </cell>
          <cell r="AC43">
            <v>-47305956</v>
          </cell>
          <cell r="AD43">
            <v>-1073000</v>
          </cell>
          <cell r="AE43">
            <v>-1073000</v>
          </cell>
          <cell r="AF43">
            <v>-2.2179064798339178E-2</v>
          </cell>
          <cell r="AG43">
            <v>-2.2179064798339178E-2</v>
          </cell>
          <cell r="AH43">
            <v>0</v>
          </cell>
          <cell r="AI43">
            <v>472000</v>
          </cell>
          <cell r="AJ43">
            <v>0</v>
          </cell>
          <cell r="AK43">
            <v>0</v>
          </cell>
          <cell r="AL43" t="str">
            <v/>
          </cell>
          <cell r="AM43">
            <v>0</v>
          </cell>
          <cell r="AN43">
            <v>14105013</v>
          </cell>
          <cell r="AO43">
            <v>14105013</v>
          </cell>
          <cell r="AP43">
            <v>61410969</v>
          </cell>
          <cell r="AQ43">
            <v>61410969</v>
          </cell>
        </row>
        <row r="44">
          <cell r="B44">
            <v>15420</v>
          </cell>
          <cell r="C44">
            <v>20</v>
          </cell>
          <cell r="D44" t="str">
            <v>Haras nationaux</v>
          </cell>
          <cell r="E44" t="str">
            <v>oui</v>
          </cell>
          <cell r="F44" t="str">
            <v>AT</v>
          </cell>
          <cell r="H44">
            <v>43941335</v>
          </cell>
          <cell r="I44">
            <v>43941335</v>
          </cell>
          <cell r="J44">
            <v>43941335</v>
          </cell>
          <cell r="K44">
            <v>43941335</v>
          </cell>
          <cell r="L44">
            <v>45500000</v>
          </cell>
          <cell r="M44">
            <v>45500000</v>
          </cell>
          <cell r="N44">
            <v>1558665</v>
          </cell>
          <cell r="O44">
            <v>1558665</v>
          </cell>
          <cell r="P44">
            <v>3.5471498533214796E-2</v>
          </cell>
          <cell r="Q44">
            <v>3.5471498533214796E-2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43941335</v>
          </cell>
          <cell r="AA44">
            <v>43941335</v>
          </cell>
          <cell r="AB44">
            <v>-43941335</v>
          </cell>
          <cell r="AC44">
            <v>-43941335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472000</v>
          </cell>
          <cell r="AJ44">
            <v>0</v>
          </cell>
          <cell r="AK44">
            <v>0</v>
          </cell>
          <cell r="AL44" t="str">
            <v/>
          </cell>
          <cell r="AM44">
            <v>0</v>
          </cell>
          <cell r="AN44">
            <v>14105013</v>
          </cell>
          <cell r="AO44">
            <v>14105013</v>
          </cell>
          <cell r="AP44">
            <v>58046348</v>
          </cell>
          <cell r="AQ44">
            <v>58046348</v>
          </cell>
        </row>
        <row r="45">
          <cell r="B45">
            <v>15421</v>
          </cell>
          <cell r="C45">
            <v>21</v>
          </cell>
          <cell r="D45" t="str">
            <v>Actions en faveur du cheval - AC</v>
          </cell>
          <cell r="E45" t="str">
            <v>oui</v>
          </cell>
          <cell r="F45" t="str">
            <v>AT</v>
          </cell>
          <cell r="H45">
            <v>2592193</v>
          </cell>
          <cell r="I45">
            <v>2592193</v>
          </cell>
          <cell r="J45">
            <v>2592193</v>
          </cell>
          <cell r="K45">
            <v>2592193</v>
          </cell>
          <cell r="L45">
            <v>2439449</v>
          </cell>
          <cell r="M45">
            <v>2239449</v>
          </cell>
          <cell r="N45">
            <v>-152744</v>
          </cell>
          <cell r="O45">
            <v>-352744</v>
          </cell>
          <cell r="P45">
            <v>-5.8924624825389162E-2</v>
          </cell>
          <cell r="Q45">
            <v>-0.13607937371947229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1940000</v>
          </cell>
          <cell r="AA45">
            <v>1940000</v>
          </cell>
          <cell r="AB45">
            <v>-1940000</v>
          </cell>
          <cell r="AC45">
            <v>-1940000</v>
          </cell>
          <cell r="AD45">
            <v>-652193</v>
          </cell>
          <cell r="AE45">
            <v>-652193</v>
          </cell>
          <cell r="AF45">
            <v>-0.25159893572739378</v>
          </cell>
          <cell r="AG45">
            <v>-0.25159893572739378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 t="str">
            <v/>
          </cell>
          <cell r="AM45" t="str">
            <v/>
          </cell>
          <cell r="AN45">
            <v>0</v>
          </cell>
          <cell r="AO45">
            <v>0</v>
          </cell>
          <cell r="AP45">
            <v>1940000</v>
          </cell>
          <cell r="AQ45">
            <v>1940000</v>
          </cell>
        </row>
        <row r="46">
          <cell r="B46">
            <v>15422</v>
          </cell>
          <cell r="C46">
            <v>22</v>
          </cell>
          <cell r="D46" t="str">
            <v>Actions en faveur du cheval - SD - HCPER</v>
          </cell>
          <cell r="E46" t="str">
            <v>oui</v>
          </cell>
          <cell r="F46" t="str">
            <v>AT</v>
          </cell>
          <cell r="H46">
            <v>902083</v>
          </cell>
          <cell r="I46">
            <v>902083</v>
          </cell>
          <cell r="J46">
            <v>902083</v>
          </cell>
          <cell r="K46">
            <v>902083</v>
          </cell>
          <cell r="L46">
            <v>900000</v>
          </cell>
          <cell r="M46">
            <v>900000</v>
          </cell>
          <cell r="N46">
            <v>-2083</v>
          </cell>
          <cell r="O46">
            <v>-2083</v>
          </cell>
          <cell r="P46">
            <v>-2.3091001604065259E-3</v>
          </cell>
          <cell r="Q46">
            <v>-2.3091001604065259E-3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779000</v>
          </cell>
          <cell r="AA46">
            <v>779000</v>
          </cell>
          <cell r="AB46">
            <v>-779000</v>
          </cell>
          <cell r="AC46">
            <v>-779000</v>
          </cell>
          <cell r="AD46">
            <v>-123083</v>
          </cell>
          <cell r="AE46">
            <v>-123083</v>
          </cell>
          <cell r="AF46">
            <v>-0.13644309891661854</v>
          </cell>
          <cell r="AG46">
            <v>-0.13644309891661854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 t="str">
            <v/>
          </cell>
          <cell r="AM46" t="str">
            <v/>
          </cell>
          <cell r="AN46">
            <v>0</v>
          </cell>
          <cell r="AO46">
            <v>0</v>
          </cell>
          <cell r="AP46">
            <v>779000</v>
          </cell>
          <cell r="AQ46">
            <v>779000</v>
          </cell>
        </row>
        <row r="47">
          <cell r="B47">
            <v>15423</v>
          </cell>
          <cell r="C47">
            <v>23</v>
          </cell>
          <cell r="D47" t="str">
            <v>Actions en faveur du cheval - SD - CPER</v>
          </cell>
          <cell r="E47" t="str">
            <v>oui</v>
          </cell>
          <cell r="F47" t="str">
            <v>AT</v>
          </cell>
          <cell r="G47" t="str">
            <v>CPER</v>
          </cell>
          <cell r="H47">
            <v>943345</v>
          </cell>
          <cell r="I47">
            <v>943345</v>
          </cell>
          <cell r="J47">
            <v>943345</v>
          </cell>
          <cell r="K47">
            <v>943345</v>
          </cell>
          <cell r="L47">
            <v>748979</v>
          </cell>
          <cell r="M47">
            <v>748979</v>
          </cell>
          <cell r="N47">
            <v>-194366</v>
          </cell>
          <cell r="O47">
            <v>-194366</v>
          </cell>
          <cell r="P47">
            <v>-0.20603914792573236</v>
          </cell>
          <cell r="Q47">
            <v>-0.20603914792573236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645621</v>
          </cell>
          <cell r="AA47">
            <v>645621</v>
          </cell>
          <cell r="AB47">
            <v>-645621</v>
          </cell>
          <cell r="AC47">
            <v>-645621</v>
          </cell>
          <cell r="AD47">
            <v>-297724</v>
          </cell>
          <cell r="AE47">
            <v>-297724</v>
          </cell>
          <cell r="AF47">
            <v>-0.31560457732854896</v>
          </cell>
          <cell r="AG47">
            <v>-0.31560457732854896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 t="str">
            <v/>
          </cell>
          <cell r="AM47" t="str">
            <v/>
          </cell>
          <cell r="AN47">
            <v>0</v>
          </cell>
          <cell r="AO47">
            <v>0</v>
          </cell>
          <cell r="AP47">
            <v>645621</v>
          </cell>
          <cell r="AQ47">
            <v>645621</v>
          </cell>
        </row>
        <row r="48">
          <cell r="B48" t="str">
            <v/>
          </cell>
          <cell r="C48" t="str">
            <v>Action 3</v>
          </cell>
          <cell r="D48" t="str">
            <v>Renouvellement des exploitations agricoles</v>
          </cell>
          <cell r="E48" t="str">
            <v/>
          </cell>
          <cell r="F48" t="str">
            <v/>
          </cell>
          <cell r="H48">
            <v>212360211</v>
          </cell>
          <cell r="I48">
            <v>227514922</v>
          </cell>
          <cell r="J48">
            <v>212360211</v>
          </cell>
          <cell r="K48">
            <v>227514922</v>
          </cell>
          <cell r="L48">
            <v>308186850</v>
          </cell>
          <cell r="M48">
            <v>258708524</v>
          </cell>
          <cell r="N48">
            <v>95826639</v>
          </cell>
          <cell r="O48">
            <v>31193602</v>
          </cell>
          <cell r="P48">
            <v>0.45124573265751744</v>
          </cell>
          <cell r="Q48">
            <v>0.13710574113464083</v>
          </cell>
          <cell r="R48">
            <v>65000000</v>
          </cell>
          <cell r="S48">
            <v>55200000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-1</v>
          </cell>
          <cell r="Y48">
            <v>-1</v>
          </cell>
          <cell r="Z48">
            <v>307574850</v>
          </cell>
          <cell r="AA48">
            <v>234155121</v>
          </cell>
          <cell r="AB48">
            <v>-307574850</v>
          </cell>
          <cell r="AC48">
            <v>-234155121</v>
          </cell>
          <cell r="AD48">
            <v>95214639</v>
          </cell>
          <cell r="AE48">
            <v>6640199</v>
          </cell>
          <cell r="AF48">
            <v>0.44836383685830866</v>
          </cell>
          <cell r="AG48">
            <v>2.9185773581919167E-2</v>
          </cell>
          <cell r="AH48">
            <v>71000000</v>
          </cell>
          <cell r="AI48">
            <v>93485859</v>
          </cell>
          <cell r="AJ48">
            <v>-71000000</v>
          </cell>
          <cell r="AK48">
            <v>-6544800</v>
          </cell>
          <cell r="AL48">
            <v>-1</v>
          </cell>
          <cell r="AM48">
            <v>-7.0008449085331714E-2</v>
          </cell>
          <cell r="AN48">
            <v>0</v>
          </cell>
          <cell r="AO48">
            <v>0</v>
          </cell>
          <cell r="AP48">
            <v>307574850</v>
          </cell>
          <cell r="AQ48">
            <v>234155121</v>
          </cell>
        </row>
        <row r="49">
          <cell r="B49">
            <v>15430</v>
          </cell>
          <cell r="C49">
            <v>30</v>
          </cell>
          <cell r="D49" t="str">
            <v>Charges de bonification</v>
          </cell>
          <cell r="E49" t="str">
            <v>oui</v>
          </cell>
          <cell r="F49" t="str">
            <v>AT</v>
          </cell>
          <cell r="H49">
            <v>65818119</v>
          </cell>
          <cell r="I49">
            <v>55332830</v>
          </cell>
          <cell r="J49">
            <v>65818119</v>
          </cell>
          <cell r="K49">
            <v>55332830</v>
          </cell>
          <cell r="L49">
            <v>65000000</v>
          </cell>
          <cell r="M49">
            <v>67500000</v>
          </cell>
          <cell r="N49">
            <v>-818119</v>
          </cell>
          <cell r="O49">
            <v>12167170</v>
          </cell>
          <cell r="P49">
            <v>-1.2429996670065883E-2</v>
          </cell>
          <cell r="Q49">
            <v>0.21989061466763946</v>
          </cell>
          <cell r="R49">
            <v>65000000</v>
          </cell>
          <cell r="S49">
            <v>55200000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65000000</v>
          </cell>
          <cell r="AA49">
            <v>60100000</v>
          </cell>
          <cell r="AB49">
            <v>-65000000</v>
          </cell>
          <cell r="AC49">
            <v>-60100000</v>
          </cell>
          <cell r="AD49">
            <v>-818119</v>
          </cell>
          <cell r="AE49">
            <v>4767170</v>
          </cell>
          <cell r="AF49">
            <v>-1.2429996670065883E-2</v>
          </cell>
          <cell r="AG49">
            <v>8.61544583929649E-2</v>
          </cell>
          <cell r="AH49">
            <v>0</v>
          </cell>
          <cell r="AI49">
            <v>21300000</v>
          </cell>
          <cell r="AJ49">
            <v>0</v>
          </cell>
          <cell r="AK49">
            <v>-8000000</v>
          </cell>
          <cell r="AL49" t="str">
            <v/>
          </cell>
          <cell r="AM49">
            <v>-0.37558685446009388</v>
          </cell>
          <cell r="AN49">
            <v>0</v>
          </cell>
          <cell r="AO49">
            <v>0</v>
          </cell>
          <cell r="AP49">
            <v>65000000</v>
          </cell>
          <cell r="AQ49">
            <v>60100000</v>
          </cell>
        </row>
        <row r="50">
          <cell r="B50">
            <v>15431</v>
          </cell>
          <cell r="C50">
            <v>31</v>
          </cell>
          <cell r="D50" t="str">
            <v>FICIA</v>
          </cell>
          <cell r="E50" t="str">
            <v>oui</v>
          </cell>
          <cell r="F50" t="str">
            <v>AT</v>
          </cell>
          <cell r="H50">
            <v>9950259</v>
          </cell>
          <cell r="I50">
            <v>9590259</v>
          </cell>
          <cell r="J50">
            <v>9950259</v>
          </cell>
          <cell r="K50">
            <v>9590259</v>
          </cell>
          <cell r="L50">
            <v>10000000</v>
          </cell>
          <cell r="M50">
            <v>10000000</v>
          </cell>
          <cell r="N50">
            <v>49741</v>
          </cell>
          <cell r="O50">
            <v>409741</v>
          </cell>
          <cell r="P50">
            <v>4.9989653535651686E-3</v>
          </cell>
          <cell r="Q50">
            <v>4.2724706392183988E-2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10000000</v>
          </cell>
          <cell r="AA50">
            <v>10000000</v>
          </cell>
          <cell r="AB50">
            <v>-10000000</v>
          </cell>
          <cell r="AC50">
            <v>-10000000</v>
          </cell>
          <cell r="AD50">
            <v>49741</v>
          </cell>
          <cell r="AE50">
            <v>409741</v>
          </cell>
          <cell r="AF50">
            <v>4.9989653535651686E-3</v>
          </cell>
          <cell r="AG50">
            <v>4.2724706392183988E-2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/>
          </cell>
          <cell r="AM50" t="str">
            <v/>
          </cell>
          <cell r="AN50">
            <v>0</v>
          </cell>
          <cell r="AO50">
            <v>0</v>
          </cell>
          <cell r="AP50">
            <v>10000000</v>
          </cell>
          <cell r="AQ50">
            <v>10000000</v>
          </cell>
        </row>
        <row r="51">
          <cell r="B51">
            <v>15432</v>
          </cell>
          <cell r="C51">
            <v>32</v>
          </cell>
          <cell r="D51" t="str">
            <v>DJA et autres aides à l’installation</v>
          </cell>
          <cell r="E51" t="str">
            <v>oui</v>
          </cell>
          <cell r="F51" t="str">
            <v>AT</v>
          </cell>
          <cell r="H51">
            <v>48348446</v>
          </cell>
          <cell r="I51">
            <v>61848446</v>
          </cell>
          <cell r="J51">
            <v>48348446</v>
          </cell>
          <cell r="K51">
            <v>61848446</v>
          </cell>
          <cell r="L51">
            <v>53816000</v>
          </cell>
          <cell r="M51">
            <v>64689330</v>
          </cell>
          <cell r="N51">
            <v>5467554</v>
          </cell>
          <cell r="O51">
            <v>2840884</v>
          </cell>
          <cell r="P51">
            <v>0.11308644749409319</v>
          </cell>
          <cell r="Q51">
            <v>4.5932989165160268E-2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58204000</v>
          </cell>
          <cell r="AA51">
            <v>67060600</v>
          </cell>
          <cell r="AB51">
            <v>-58204000</v>
          </cell>
          <cell r="AC51">
            <v>-67060600</v>
          </cell>
          <cell r="AD51">
            <v>9855554</v>
          </cell>
          <cell r="AE51">
            <v>5212154</v>
          </cell>
          <cell r="AF51">
            <v>0.20384427660818716</v>
          </cell>
          <cell r="AG51">
            <v>8.4272998548742845E-2</v>
          </cell>
          <cell r="AH51">
            <v>0</v>
          </cell>
          <cell r="AI51">
            <v>1185859</v>
          </cell>
          <cell r="AJ51">
            <v>0</v>
          </cell>
          <cell r="AK51">
            <v>1455200</v>
          </cell>
          <cell r="AL51" t="str">
            <v/>
          </cell>
          <cell r="AM51">
            <v>1.2271273397596172</v>
          </cell>
          <cell r="AN51">
            <v>0</v>
          </cell>
          <cell r="AO51">
            <v>0</v>
          </cell>
          <cell r="AP51">
            <v>58204000</v>
          </cell>
          <cell r="AQ51">
            <v>67060600</v>
          </cell>
        </row>
        <row r="52">
          <cell r="B52">
            <v>15433</v>
          </cell>
          <cell r="C52">
            <v>33</v>
          </cell>
          <cell r="D52" t="str">
            <v>Aides à la cessation d’activités</v>
          </cell>
          <cell r="E52" t="str">
            <v>oui</v>
          </cell>
          <cell r="F52" t="str">
            <v>AT</v>
          </cell>
          <cell r="H52">
            <v>12864850</v>
          </cell>
          <cell r="I52">
            <v>25364850</v>
          </cell>
          <cell r="J52">
            <v>12864850</v>
          </cell>
          <cell r="K52">
            <v>25364850</v>
          </cell>
          <cell r="L52">
            <v>26900000</v>
          </cell>
          <cell r="M52">
            <v>30048344</v>
          </cell>
          <cell r="N52">
            <v>14035150</v>
          </cell>
          <cell r="O52">
            <v>4683494</v>
          </cell>
          <cell r="P52">
            <v>1.0909688025900031</v>
          </cell>
          <cell r="Q52">
            <v>0.18464505013828192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26900000</v>
          </cell>
          <cell r="AA52">
            <v>20523671</v>
          </cell>
          <cell r="AB52">
            <v>-26900000</v>
          </cell>
          <cell r="AC52">
            <v>-20523671</v>
          </cell>
          <cell r="AD52">
            <v>14035150</v>
          </cell>
          <cell r="AE52">
            <v>-4841179</v>
          </cell>
          <cell r="AF52">
            <v>1.0909688025900031</v>
          </cell>
          <cell r="AG52">
            <v>-0.1908617239999448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 t="str">
            <v/>
          </cell>
          <cell r="AM52" t="str">
            <v/>
          </cell>
          <cell r="AN52">
            <v>0</v>
          </cell>
          <cell r="AO52">
            <v>0</v>
          </cell>
          <cell r="AP52">
            <v>26900000</v>
          </cell>
          <cell r="AQ52">
            <v>20523671</v>
          </cell>
        </row>
        <row r="53">
          <cell r="B53">
            <v>15434</v>
          </cell>
          <cell r="C53">
            <v>34</v>
          </cell>
          <cell r="D53" t="str">
            <v>Appui aux SAFER</v>
          </cell>
          <cell r="E53" t="str">
            <v>oui</v>
          </cell>
          <cell r="F53" t="str">
            <v>AT</v>
          </cell>
          <cell r="H53">
            <v>5470850</v>
          </cell>
          <cell r="I53">
            <v>5470850</v>
          </cell>
          <cell r="J53">
            <v>5470850</v>
          </cell>
          <cell r="K53">
            <v>5470850</v>
          </cell>
          <cell r="L53">
            <v>5470850</v>
          </cell>
          <cell r="M53">
            <v>5470850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5470850</v>
          </cell>
          <cell r="AA53">
            <v>5470850</v>
          </cell>
          <cell r="AB53">
            <v>-5470850</v>
          </cell>
          <cell r="AC53">
            <v>-5470850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 t="str">
            <v/>
          </cell>
          <cell r="AM53" t="str">
            <v/>
          </cell>
          <cell r="AN53">
            <v>0</v>
          </cell>
          <cell r="AO53">
            <v>0</v>
          </cell>
          <cell r="AP53">
            <v>5470850</v>
          </cell>
          <cell r="AQ53">
            <v>5470850</v>
          </cell>
        </row>
        <row r="54">
          <cell r="B54">
            <v>15435</v>
          </cell>
          <cell r="C54">
            <v>35</v>
          </cell>
          <cell r="D54" t="str">
            <v>AGRIDIFF</v>
          </cell>
          <cell r="E54" t="str">
            <v>oui</v>
          </cell>
          <cell r="F54" t="str">
            <v>AT</v>
          </cell>
          <cell r="H54">
            <v>9946019</v>
          </cell>
          <cell r="I54">
            <v>9946019</v>
          </cell>
          <cell r="J54">
            <v>9946019</v>
          </cell>
          <cell r="K54">
            <v>9946019</v>
          </cell>
          <cell r="L54">
            <v>20000000</v>
          </cell>
          <cell r="M54">
            <v>20000000</v>
          </cell>
          <cell r="N54">
            <v>10053981</v>
          </cell>
          <cell r="O54">
            <v>10053981</v>
          </cell>
          <cell r="P54">
            <v>1.0108547952703488</v>
          </cell>
          <cell r="Q54">
            <v>1.0108547952703488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10000000</v>
          </cell>
          <cell r="AA54">
            <v>10000000</v>
          </cell>
          <cell r="AB54">
            <v>-10000000</v>
          </cell>
          <cell r="AC54">
            <v>-10000000</v>
          </cell>
          <cell r="AD54">
            <v>53981</v>
          </cell>
          <cell r="AE54">
            <v>53981</v>
          </cell>
          <cell r="AF54">
            <v>5.4273976351744352E-3</v>
          </cell>
          <cell r="AG54">
            <v>5.4273976351744352E-3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 t="str">
            <v/>
          </cell>
          <cell r="AM54" t="str">
            <v/>
          </cell>
          <cell r="AN54">
            <v>0</v>
          </cell>
          <cell r="AO54">
            <v>0</v>
          </cell>
          <cell r="AP54">
            <v>10000000</v>
          </cell>
          <cell r="AQ54">
            <v>10000000</v>
          </cell>
        </row>
        <row r="55">
          <cell r="B55">
            <v>15436</v>
          </cell>
          <cell r="C55">
            <v>36</v>
          </cell>
          <cell r="D55" t="str">
            <v>Aides au départ (anciens dispositifs)</v>
          </cell>
          <cell r="E55" t="str">
            <v>oui</v>
          </cell>
          <cell r="F55" t="str">
            <v>AT</v>
          </cell>
          <cell r="H55">
            <v>59961668</v>
          </cell>
          <cell r="I55">
            <v>59961668</v>
          </cell>
          <cell r="J55">
            <v>59961668</v>
          </cell>
          <cell r="K55">
            <v>59961668</v>
          </cell>
          <cell r="L55">
            <v>127000000</v>
          </cell>
          <cell r="M55">
            <v>61000000</v>
          </cell>
          <cell r="N55">
            <v>67038332</v>
          </cell>
          <cell r="O55">
            <v>1038332</v>
          </cell>
          <cell r="P55">
            <v>1.1180197989155338</v>
          </cell>
          <cell r="Q55">
            <v>1.7316596329508379E-2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132000000</v>
          </cell>
          <cell r="AA55">
            <v>61000000</v>
          </cell>
          <cell r="AB55">
            <v>-132000000</v>
          </cell>
          <cell r="AC55">
            <v>-61000000</v>
          </cell>
          <cell r="AD55">
            <v>72038332</v>
          </cell>
          <cell r="AE55">
            <v>1038332</v>
          </cell>
          <cell r="AF55">
            <v>1.201406405172051</v>
          </cell>
          <cell r="AG55">
            <v>1.7316596329508379E-2</v>
          </cell>
          <cell r="AH55">
            <v>71000000</v>
          </cell>
          <cell r="AI55">
            <v>71000000</v>
          </cell>
          <cell r="AJ55">
            <v>-71000000</v>
          </cell>
          <cell r="AK55">
            <v>0</v>
          </cell>
          <cell r="AL55">
            <v>-1</v>
          </cell>
          <cell r="AM55">
            <v>0</v>
          </cell>
          <cell r="AN55">
            <v>0</v>
          </cell>
          <cell r="AO55">
            <v>0</v>
          </cell>
          <cell r="AP55">
            <v>132000000</v>
          </cell>
          <cell r="AQ55">
            <v>61000000</v>
          </cell>
        </row>
        <row r="56">
          <cell r="B56" t="str">
            <v/>
          </cell>
          <cell r="C56" t="str">
            <v>Action 4</v>
          </cell>
          <cell r="D56" t="str">
            <v>Modernisation et maîtrise des pollutions</v>
          </cell>
          <cell r="E56" t="str">
            <v/>
          </cell>
          <cell r="F56" t="str">
            <v/>
          </cell>
          <cell r="H56">
            <v>200171532</v>
          </cell>
          <cell r="I56">
            <v>133980839</v>
          </cell>
          <cell r="J56">
            <v>200171532</v>
          </cell>
          <cell r="K56">
            <v>133980839</v>
          </cell>
          <cell r="L56">
            <v>188787200</v>
          </cell>
          <cell r="M56">
            <v>161681600</v>
          </cell>
          <cell r="N56">
            <v>-11384332</v>
          </cell>
          <cell r="O56">
            <v>27700761</v>
          </cell>
          <cell r="P56">
            <v>-5.687288240367766E-2</v>
          </cell>
          <cell r="Q56">
            <v>0.20675166095951975</v>
          </cell>
          <cell r="R56">
            <v>15000000</v>
          </cell>
          <cell r="S56">
            <v>54800000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-1</v>
          </cell>
          <cell r="Y56">
            <v>-1</v>
          </cell>
          <cell r="Z56">
            <v>123300000</v>
          </cell>
          <cell r="AA56">
            <v>125650000</v>
          </cell>
          <cell r="AB56">
            <v>-123300000</v>
          </cell>
          <cell r="AC56">
            <v>-125650000</v>
          </cell>
          <cell r="AD56">
            <v>-76871532</v>
          </cell>
          <cell r="AE56">
            <v>-8330839</v>
          </cell>
          <cell r="AF56">
            <v>-0.38402829429311658</v>
          </cell>
          <cell r="AG56">
            <v>-6.2179331478884083E-2</v>
          </cell>
          <cell r="AH56">
            <v>0</v>
          </cell>
          <cell r="AI56">
            <v>50440000</v>
          </cell>
          <cell r="AJ56">
            <v>0</v>
          </cell>
          <cell r="AK56">
            <v>-11000000</v>
          </cell>
          <cell r="AL56" t="str">
            <v/>
          </cell>
          <cell r="AM56">
            <v>-0.21808088818398097</v>
          </cell>
          <cell r="AN56">
            <v>-3045000</v>
          </cell>
          <cell r="AO56">
            <v>-2390000</v>
          </cell>
          <cell r="AP56">
            <v>120255000</v>
          </cell>
          <cell r="AQ56">
            <v>123260000</v>
          </cell>
        </row>
        <row r="57">
          <cell r="B57">
            <v>15440</v>
          </cell>
          <cell r="C57">
            <v>40</v>
          </cell>
          <cell r="D57" t="str">
            <v>Charges de bonification</v>
          </cell>
          <cell r="E57" t="str">
            <v>oui</v>
          </cell>
          <cell r="F57" t="str">
            <v>AT</v>
          </cell>
          <cell r="H57">
            <v>65404045</v>
          </cell>
          <cell r="I57">
            <v>54904872</v>
          </cell>
          <cell r="J57">
            <v>65404045</v>
          </cell>
          <cell r="K57">
            <v>54904872</v>
          </cell>
          <cell r="L57">
            <v>75000000</v>
          </cell>
          <cell r="M57">
            <v>45000000</v>
          </cell>
          <cell r="N57">
            <v>9595955</v>
          </cell>
          <cell r="O57">
            <v>-9904872</v>
          </cell>
          <cell r="P57">
            <v>0.14671806613795829</v>
          </cell>
          <cell r="Q57">
            <v>-0.18040060270061281</v>
          </cell>
          <cell r="R57">
            <v>15000000</v>
          </cell>
          <cell r="S57">
            <v>54800000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14300000</v>
          </cell>
          <cell r="AA57">
            <v>37600000</v>
          </cell>
          <cell r="AB57">
            <v>-14300000</v>
          </cell>
          <cell r="AC57">
            <v>-37600000</v>
          </cell>
          <cell r="AD57">
            <v>-51104045</v>
          </cell>
          <cell r="AE57">
            <v>-17304872</v>
          </cell>
          <cell r="AF57">
            <v>-0.78135908872302928</v>
          </cell>
          <cell r="AG57">
            <v>-0.31517917025651204</v>
          </cell>
          <cell r="AH57">
            <v>0</v>
          </cell>
          <cell r="AI57">
            <v>23000000</v>
          </cell>
          <cell r="AJ57">
            <v>0</v>
          </cell>
          <cell r="AK57">
            <v>-11000000</v>
          </cell>
          <cell r="AL57" t="str">
            <v/>
          </cell>
          <cell r="AM57">
            <v>-0.47826086956521741</v>
          </cell>
          <cell r="AN57">
            <v>0</v>
          </cell>
          <cell r="AO57">
            <v>0</v>
          </cell>
          <cell r="AP57">
            <v>14300000</v>
          </cell>
          <cell r="AQ57">
            <v>37600000</v>
          </cell>
        </row>
        <row r="58">
          <cell r="B58">
            <v>15441</v>
          </cell>
          <cell r="C58">
            <v>41</v>
          </cell>
          <cell r="D58" t="str">
            <v>Bâtiments d'élevage</v>
          </cell>
          <cell r="E58" t="str">
            <v>oui</v>
          </cell>
          <cell r="F58" t="str">
            <v>AT</v>
          </cell>
          <cell r="H58">
            <v>54761500</v>
          </cell>
          <cell r="I58">
            <v>44761500</v>
          </cell>
          <cell r="J58">
            <v>54761500</v>
          </cell>
          <cell r="K58">
            <v>44761500</v>
          </cell>
          <cell r="L58">
            <v>74000000</v>
          </cell>
          <cell r="M58">
            <v>68210000</v>
          </cell>
          <cell r="N58">
            <v>19238500</v>
          </cell>
          <cell r="O58">
            <v>23448500</v>
          </cell>
          <cell r="P58">
            <v>0.35131433580161242</v>
          </cell>
          <cell r="Q58">
            <v>0.52385420506462022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74000000</v>
          </cell>
          <cell r="AA58">
            <v>48050000</v>
          </cell>
          <cell r="AB58">
            <v>-74000000</v>
          </cell>
          <cell r="AC58">
            <v>-48050000</v>
          </cell>
          <cell r="AD58">
            <v>19238500</v>
          </cell>
          <cell r="AE58">
            <v>3288500</v>
          </cell>
          <cell r="AF58">
            <v>0.35131433580161242</v>
          </cell>
          <cell r="AG58">
            <v>7.3467153692347215E-2</v>
          </cell>
          <cell r="AH58">
            <v>0</v>
          </cell>
          <cell r="AI58">
            <v>27440000</v>
          </cell>
          <cell r="AJ58">
            <v>0</v>
          </cell>
          <cell r="AK58">
            <v>0</v>
          </cell>
          <cell r="AL58" t="str">
            <v/>
          </cell>
          <cell r="AM58">
            <v>0</v>
          </cell>
          <cell r="AN58">
            <v>0</v>
          </cell>
          <cell r="AO58">
            <v>0</v>
          </cell>
          <cell r="AP58">
            <v>74000000</v>
          </cell>
          <cell r="AQ58">
            <v>48050000</v>
          </cell>
        </row>
        <row r="59">
          <cell r="B59">
            <v>15442</v>
          </cell>
          <cell r="C59">
            <v>42</v>
          </cell>
          <cell r="D59" t="str">
            <v>PMPOA</v>
          </cell>
          <cell r="E59" t="str">
            <v>oui</v>
          </cell>
          <cell r="F59" t="str">
            <v>AT</v>
          </cell>
          <cell r="H59">
            <v>80005987</v>
          </cell>
          <cell r="I59">
            <v>34314467</v>
          </cell>
          <cell r="J59">
            <v>80005987</v>
          </cell>
          <cell r="K59">
            <v>34314467</v>
          </cell>
          <cell r="L59">
            <v>39787200</v>
          </cell>
          <cell r="M59">
            <v>48471600</v>
          </cell>
          <cell r="N59">
            <v>-40218787</v>
          </cell>
          <cell r="O59">
            <v>14157133</v>
          </cell>
          <cell r="P59">
            <v>-0.50269721689703051</v>
          </cell>
          <cell r="Q59">
            <v>0.41257038904319859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35000000</v>
          </cell>
          <cell r="AA59">
            <v>40000000</v>
          </cell>
          <cell r="AB59">
            <v>-35000000</v>
          </cell>
          <cell r="AC59">
            <v>-40000000</v>
          </cell>
          <cell r="AD59">
            <v>-45005987</v>
          </cell>
          <cell r="AE59">
            <v>5685533</v>
          </cell>
          <cell r="AF59">
            <v>-0.56253273895614841</v>
          </cell>
          <cell r="AG59">
            <v>0.16568909550598585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 t="str">
            <v/>
          </cell>
          <cell r="AM59" t="str">
            <v/>
          </cell>
          <cell r="AN59">
            <v>-3045000</v>
          </cell>
          <cell r="AO59">
            <v>-2390000</v>
          </cell>
          <cell r="AP59">
            <v>31955000</v>
          </cell>
          <cell r="AQ59">
            <v>37610000</v>
          </cell>
        </row>
        <row r="60">
          <cell r="B60" t="str">
            <v/>
          </cell>
          <cell r="C60" t="str">
            <v>Action 5</v>
          </cell>
          <cell r="D60" t="str">
            <v>Mesures agro-environnementales</v>
          </cell>
          <cell r="E60" t="str">
            <v/>
          </cell>
          <cell r="F60" t="str">
            <v/>
          </cell>
          <cell r="H60">
            <v>316163943</v>
          </cell>
          <cell r="I60">
            <v>496918867</v>
          </cell>
          <cell r="J60">
            <v>316163943</v>
          </cell>
          <cell r="K60">
            <v>496918867</v>
          </cell>
          <cell r="L60">
            <v>469800000</v>
          </cell>
          <cell r="M60">
            <v>661537000</v>
          </cell>
          <cell r="N60">
            <v>153636057</v>
          </cell>
          <cell r="O60">
            <v>164618133</v>
          </cell>
          <cell r="P60">
            <v>0.48593794580807087</v>
          </cell>
          <cell r="Q60">
            <v>0.33127768722856721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-1</v>
          </cell>
          <cell r="Y60">
            <v>-1</v>
          </cell>
          <cell r="Z60">
            <v>404871600</v>
          </cell>
          <cell r="AA60">
            <v>450964879</v>
          </cell>
          <cell r="AB60">
            <v>-404871600</v>
          </cell>
          <cell r="AC60">
            <v>-450964879</v>
          </cell>
          <cell r="AD60">
            <v>88707657</v>
          </cell>
          <cell r="AE60">
            <v>-45953988</v>
          </cell>
          <cell r="AF60">
            <v>0.28057486934871634</v>
          </cell>
          <cell r="AG60">
            <v>-9.247784910529469E-2</v>
          </cell>
          <cell r="AH60">
            <v>0</v>
          </cell>
          <cell r="AI60">
            <v>69124000</v>
          </cell>
          <cell r="AJ60">
            <v>0</v>
          </cell>
          <cell r="AK60">
            <v>-8871142</v>
          </cell>
          <cell r="AL60" t="str">
            <v/>
          </cell>
          <cell r="AM60">
            <v>-0.12833664139806725</v>
          </cell>
          <cell r="AN60">
            <v>-2000000</v>
          </cell>
          <cell r="AO60">
            <v>-1200000</v>
          </cell>
          <cell r="AP60">
            <v>402871600</v>
          </cell>
          <cell r="AQ60">
            <v>449764879</v>
          </cell>
        </row>
        <row r="61">
          <cell r="B61">
            <v>15450</v>
          </cell>
          <cell r="C61">
            <v>50</v>
          </cell>
          <cell r="D61" t="str">
            <v>ICHN</v>
          </cell>
          <cell r="E61" t="str">
            <v>oui</v>
          </cell>
          <cell r="F61" t="str">
            <v>AT</v>
          </cell>
          <cell r="H61">
            <v>248671000</v>
          </cell>
          <cell r="I61">
            <v>248671000</v>
          </cell>
          <cell r="J61">
            <v>248671000</v>
          </cell>
          <cell r="K61">
            <v>248671000</v>
          </cell>
          <cell r="L61">
            <v>268000000</v>
          </cell>
          <cell r="M61">
            <v>268000000</v>
          </cell>
          <cell r="N61">
            <v>19329000</v>
          </cell>
          <cell r="O61">
            <v>19329000</v>
          </cell>
          <cell r="P61">
            <v>7.7729208472238423E-2</v>
          </cell>
          <cell r="Q61">
            <v>7.7729208472238423E-2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232332000</v>
          </cell>
          <cell r="AA61">
            <v>232470000</v>
          </cell>
          <cell r="AB61">
            <v>-232332000</v>
          </cell>
          <cell r="AC61">
            <v>-232470000</v>
          </cell>
          <cell r="AD61">
            <v>-16339000</v>
          </cell>
          <cell r="AE61">
            <v>-16201000</v>
          </cell>
          <cell r="AF61">
            <v>-6.5705289318014559E-2</v>
          </cell>
          <cell r="AG61">
            <v>-6.5150339203204233E-2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 t="str">
            <v/>
          </cell>
          <cell r="AM61" t="str">
            <v/>
          </cell>
          <cell r="AN61">
            <v>0</v>
          </cell>
          <cell r="AO61">
            <v>0</v>
          </cell>
          <cell r="AP61">
            <v>232332000</v>
          </cell>
          <cell r="AQ61">
            <v>232470000</v>
          </cell>
        </row>
        <row r="62">
          <cell r="B62">
            <v>15451</v>
          </cell>
          <cell r="C62">
            <v>51</v>
          </cell>
          <cell r="D62" t="str">
            <v>Boisement des terres agricoles</v>
          </cell>
          <cell r="E62" t="str">
            <v>oui</v>
          </cell>
          <cell r="F62" t="str">
            <v>AT</v>
          </cell>
          <cell r="H62">
            <v>0</v>
          </cell>
          <cell r="I62">
            <v>2193821</v>
          </cell>
          <cell r="J62">
            <v>0</v>
          </cell>
          <cell r="K62">
            <v>2193821</v>
          </cell>
          <cell r="L62">
            <v>0</v>
          </cell>
          <cell r="M62">
            <v>2500000</v>
          </cell>
          <cell r="N62">
            <v>0</v>
          </cell>
          <cell r="O62">
            <v>306179</v>
          </cell>
          <cell r="P62" t="str">
            <v/>
          </cell>
          <cell r="Q62">
            <v>0.13956425797729166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0</v>
          </cell>
          <cell r="AA62">
            <v>2500000</v>
          </cell>
          <cell r="AB62" t="str">
            <v/>
          </cell>
          <cell r="AC62">
            <v>-2500000</v>
          </cell>
          <cell r="AD62">
            <v>0</v>
          </cell>
          <cell r="AE62">
            <v>306179</v>
          </cell>
          <cell r="AF62" t="str">
            <v/>
          </cell>
          <cell r="AG62">
            <v>0.13956425797729166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 t="str">
            <v/>
          </cell>
          <cell r="AM62" t="str">
            <v/>
          </cell>
          <cell r="AN62">
            <v>0</v>
          </cell>
          <cell r="AO62">
            <v>0</v>
          </cell>
          <cell r="AP62">
            <v>0</v>
          </cell>
          <cell r="AQ62">
            <v>2500000</v>
          </cell>
        </row>
        <row r="63">
          <cell r="B63">
            <v>15452</v>
          </cell>
          <cell r="C63">
            <v>52</v>
          </cell>
          <cell r="D63" t="str">
            <v>CAD/CTE</v>
          </cell>
          <cell r="E63" t="str">
            <v>oui</v>
          </cell>
          <cell r="F63" t="str">
            <v>AT</v>
          </cell>
          <cell r="H63">
            <v>59532693</v>
          </cell>
          <cell r="I63">
            <v>143335858</v>
          </cell>
          <cell r="J63">
            <v>59532693</v>
          </cell>
          <cell r="K63">
            <v>143335858</v>
          </cell>
          <cell r="L63">
            <v>30300000</v>
          </cell>
          <cell r="M63">
            <v>98200000</v>
          </cell>
          <cell r="N63">
            <v>-29232693</v>
          </cell>
          <cell r="O63">
            <v>-45135858</v>
          </cell>
          <cell r="P63">
            <v>-0.49103595901499031</v>
          </cell>
          <cell r="Q63">
            <v>-0.31489578832395171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30000000</v>
          </cell>
          <cell r="AA63">
            <v>79551142</v>
          </cell>
          <cell r="AB63">
            <v>-30000000</v>
          </cell>
          <cell r="AC63">
            <v>-79551142</v>
          </cell>
          <cell r="AD63">
            <v>-29532693</v>
          </cell>
          <cell r="AE63">
            <v>-63784716</v>
          </cell>
          <cell r="AF63">
            <v>-0.49607520694553497</v>
          </cell>
          <cell r="AG63">
            <v>-0.44500180827047481</v>
          </cell>
          <cell r="AH63">
            <v>0</v>
          </cell>
          <cell r="AI63">
            <v>69124000</v>
          </cell>
          <cell r="AJ63">
            <v>0</v>
          </cell>
          <cell r="AK63">
            <v>-8871142</v>
          </cell>
          <cell r="AL63" t="str">
            <v/>
          </cell>
          <cell r="AM63">
            <v>-0.12833664139806725</v>
          </cell>
          <cell r="AN63">
            <v>-2000000</v>
          </cell>
          <cell r="AO63">
            <v>-1200000</v>
          </cell>
          <cell r="AP63">
            <v>28000000</v>
          </cell>
          <cell r="AQ63">
            <v>78351142</v>
          </cell>
        </row>
        <row r="64">
          <cell r="B64">
            <v>15453</v>
          </cell>
          <cell r="C64">
            <v>53</v>
          </cell>
          <cell r="D64" t="str">
            <v>PHAE</v>
          </cell>
          <cell r="E64" t="str">
            <v>oui</v>
          </cell>
          <cell r="F64" t="str">
            <v>AT</v>
          </cell>
          <cell r="H64">
            <v>0</v>
          </cell>
          <cell r="I64">
            <v>84546007</v>
          </cell>
          <cell r="J64">
            <v>0</v>
          </cell>
          <cell r="K64">
            <v>84546007</v>
          </cell>
          <cell r="L64">
            <v>134000000</v>
          </cell>
          <cell r="M64">
            <v>260000000</v>
          </cell>
          <cell r="N64">
            <v>134000000</v>
          </cell>
          <cell r="O64">
            <v>175453993</v>
          </cell>
          <cell r="P64" t="str">
            <v/>
          </cell>
          <cell r="Q64">
            <v>2.0752487222725966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121000000</v>
          </cell>
          <cell r="AA64">
            <v>117940000</v>
          </cell>
          <cell r="AB64">
            <v>-121000000</v>
          </cell>
          <cell r="AC64">
            <v>-117940000</v>
          </cell>
          <cell r="AD64">
            <v>121000000</v>
          </cell>
          <cell r="AE64">
            <v>33393993</v>
          </cell>
          <cell r="AF64" t="str">
            <v/>
          </cell>
          <cell r="AG64">
            <v>0.39498013194165399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 t="str">
            <v/>
          </cell>
          <cell r="AM64" t="str">
            <v/>
          </cell>
          <cell r="AN64">
            <v>0</v>
          </cell>
          <cell r="AO64">
            <v>0</v>
          </cell>
          <cell r="AP64">
            <v>121000000</v>
          </cell>
          <cell r="AQ64">
            <v>117940000</v>
          </cell>
        </row>
        <row r="65">
          <cell r="B65">
            <v>15454</v>
          </cell>
          <cell r="C65">
            <v>54</v>
          </cell>
          <cell r="D65" t="str">
            <v>Rotationnelle</v>
          </cell>
          <cell r="E65" t="str">
            <v>oui</v>
          </cell>
          <cell r="F65" t="str">
            <v>AT</v>
          </cell>
          <cell r="H65">
            <v>0</v>
          </cell>
          <cell r="I65">
            <v>10145940</v>
          </cell>
          <cell r="J65">
            <v>0</v>
          </cell>
          <cell r="K65">
            <v>10145940</v>
          </cell>
          <cell r="L65">
            <v>27600000</v>
          </cell>
          <cell r="M65">
            <v>23600000</v>
          </cell>
          <cell r="N65">
            <v>27600000</v>
          </cell>
          <cell r="O65">
            <v>13454060</v>
          </cell>
          <cell r="P65" t="str">
            <v/>
          </cell>
          <cell r="Q65">
            <v>1.3260535741390151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12000000</v>
          </cell>
          <cell r="AA65">
            <v>9606737</v>
          </cell>
          <cell r="AB65">
            <v>-12000000</v>
          </cell>
          <cell r="AC65">
            <v>-9606737</v>
          </cell>
          <cell r="AD65">
            <v>12000000</v>
          </cell>
          <cell r="AE65">
            <v>-539203</v>
          </cell>
          <cell r="AF65" t="str">
            <v/>
          </cell>
          <cell r="AG65">
            <v>-5.3144706158325401E-2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/>
          </cell>
          <cell r="AM65" t="str">
            <v/>
          </cell>
          <cell r="AN65">
            <v>0</v>
          </cell>
          <cell r="AO65">
            <v>0</v>
          </cell>
          <cell r="AP65">
            <v>12000000</v>
          </cell>
          <cell r="AQ65">
            <v>9606737</v>
          </cell>
        </row>
        <row r="66">
          <cell r="B66">
            <v>15455</v>
          </cell>
          <cell r="C66">
            <v>55</v>
          </cell>
          <cell r="D66" t="str">
            <v>Autres MAE</v>
          </cell>
          <cell r="E66" t="str">
            <v>oui</v>
          </cell>
          <cell r="F66" t="str">
            <v>AT</v>
          </cell>
          <cell r="H66">
            <v>7960250</v>
          </cell>
          <cell r="I66">
            <v>8026241</v>
          </cell>
          <cell r="J66">
            <v>7960250</v>
          </cell>
          <cell r="K66">
            <v>8026241</v>
          </cell>
          <cell r="L66">
            <v>9900000</v>
          </cell>
          <cell r="M66">
            <v>9237000</v>
          </cell>
          <cell r="N66">
            <v>1939750</v>
          </cell>
          <cell r="O66">
            <v>1210759</v>
          </cell>
          <cell r="P66">
            <v>0.24367953267799378</v>
          </cell>
          <cell r="Q66">
            <v>0.15085006792096076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9539600</v>
          </cell>
          <cell r="AA66">
            <v>8897000</v>
          </cell>
          <cell r="AB66">
            <v>-9539600</v>
          </cell>
          <cell r="AC66">
            <v>-8897000</v>
          </cell>
          <cell r="AD66">
            <v>1579350</v>
          </cell>
          <cell r="AE66">
            <v>870759</v>
          </cell>
          <cell r="AF66">
            <v>0.198404572720706</v>
          </cell>
          <cell r="AG66">
            <v>0.10848901746159878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 t="str">
            <v/>
          </cell>
          <cell r="AM66" t="str">
            <v/>
          </cell>
          <cell r="AN66">
            <v>0</v>
          </cell>
          <cell r="AO66">
            <v>0</v>
          </cell>
          <cell r="AP66">
            <v>9539600</v>
          </cell>
          <cell r="AQ66">
            <v>8897000</v>
          </cell>
        </row>
        <row r="67">
          <cell r="B67" t="str">
            <v/>
          </cell>
          <cell r="C67" t="str">
            <v>Action 6</v>
          </cell>
          <cell r="D67" t="str">
            <v>Gestion durable des pêches et de l'aquaculture</v>
          </cell>
          <cell r="E67" t="str">
            <v/>
          </cell>
          <cell r="F67" t="str">
            <v/>
          </cell>
          <cell r="H67">
            <v>31846006</v>
          </cell>
          <cell r="I67">
            <v>31846006</v>
          </cell>
          <cell r="J67">
            <v>31846006</v>
          </cell>
          <cell r="K67">
            <v>31846006</v>
          </cell>
          <cell r="L67">
            <v>89767706</v>
          </cell>
          <cell r="M67">
            <v>100748206</v>
          </cell>
          <cell r="N67">
            <v>57951700</v>
          </cell>
          <cell r="O67">
            <v>68932200</v>
          </cell>
          <cell r="P67">
            <v>1.8188057868230008</v>
          </cell>
          <cell r="Q67">
            <v>2.1636056967394905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-1</v>
          </cell>
          <cell r="Y67">
            <v>-1</v>
          </cell>
          <cell r="Z67">
            <v>60030000</v>
          </cell>
          <cell r="AA67">
            <v>60030000</v>
          </cell>
          <cell r="AB67">
            <v>-60030000</v>
          </cell>
          <cell r="AC67">
            <v>-60030000</v>
          </cell>
          <cell r="AD67">
            <v>28183994</v>
          </cell>
          <cell r="AE67">
            <v>28183994</v>
          </cell>
          <cell r="AF67">
            <v>0.88500875117589317</v>
          </cell>
          <cell r="AG67">
            <v>0.88500875117589317</v>
          </cell>
          <cell r="AH67">
            <v>0</v>
          </cell>
          <cell r="AI67">
            <v>56300000</v>
          </cell>
          <cell r="AJ67">
            <v>0</v>
          </cell>
          <cell r="AK67">
            <v>8540000</v>
          </cell>
          <cell r="AL67" t="str">
            <v/>
          </cell>
          <cell r="AM67">
            <v>0.15168738898756662</v>
          </cell>
          <cell r="AN67">
            <v>11227</v>
          </cell>
          <cell r="AO67">
            <v>11227</v>
          </cell>
          <cell r="AP67">
            <v>60041227</v>
          </cell>
          <cell r="AQ67">
            <v>60041227</v>
          </cell>
        </row>
        <row r="68">
          <cell r="B68">
            <v>15460</v>
          </cell>
          <cell r="C68">
            <v>60</v>
          </cell>
          <cell r="D68" t="str">
            <v>Appui à la flotte de pêche - HCPER</v>
          </cell>
          <cell r="E68" t="str">
            <v>oui</v>
          </cell>
          <cell r="F68" t="str">
            <v>AT</v>
          </cell>
          <cell r="H68">
            <v>1989400</v>
          </cell>
          <cell r="I68">
            <v>1989400</v>
          </cell>
          <cell r="J68">
            <v>1989400</v>
          </cell>
          <cell r="K68">
            <v>1989400</v>
          </cell>
          <cell r="L68">
            <v>1150000</v>
          </cell>
          <cell r="M68">
            <v>3100500</v>
          </cell>
          <cell r="N68">
            <v>-839400</v>
          </cell>
          <cell r="O68">
            <v>1111100</v>
          </cell>
          <cell r="P68">
            <v>-0.42193626218960489</v>
          </cell>
          <cell r="Q68">
            <v>0.5585101035488087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13150000</v>
          </cell>
          <cell r="AA68">
            <v>13150000</v>
          </cell>
          <cell r="AB68">
            <v>-13150000</v>
          </cell>
          <cell r="AC68">
            <v>-13150000</v>
          </cell>
          <cell r="AD68">
            <v>11160600</v>
          </cell>
          <cell r="AE68">
            <v>11160600</v>
          </cell>
          <cell r="AF68">
            <v>5.6100331758319095</v>
          </cell>
          <cell r="AG68">
            <v>5.6100331758319095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 t="str">
            <v/>
          </cell>
          <cell r="AM68" t="str">
            <v/>
          </cell>
          <cell r="AN68">
            <v>0</v>
          </cell>
          <cell r="AO68">
            <v>0</v>
          </cell>
          <cell r="AP68">
            <v>13150000</v>
          </cell>
          <cell r="AQ68">
            <v>13150000</v>
          </cell>
        </row>
        <row r="69">
          <cell r="B69">
            <v>15461</v>
          </cell>
          <cell r="C69">
            <v>61</v>
          </cell>
          <cell r="D69" t="str">
            <v>Appui à la flotte de pêche - CPER</v>
          </cell>
          <cell r="E69" t="str">
            <v>oui</v>
          </cell>
          <cell r="F69" t="str">
            <v>AT</v>
          </cell>
          <cell r="G69" t="str">
            <v>CPER</v>
          </cell>
          <cell r="H69">
            <v>3481450</v>
          </cell>
          <cell r="I69">
            <v>3481450</v>
          </cell>
          <cell r="J69">
            <v>3481450</v>
          </cell>
          <cell r="K69">
            <v>3481450</v>
          </cell>
          <cell r="L69">
            <v>5000000</v>
          </cell>
          <cell r="M69">
            <v>10200000</v>
          </cell>
          <cell r="N69">
            <v>1518550</v>
          </cell>
          <cell r="O69">
            <v>6718550</v>
          </cell>
          <cell r="P69">
            <v>0.43618319952893192</v>
          </cell>
          <cell r="Q69">
            <v>1.929813727039021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3100000</v>
          </cell>
          <cell r="AA69">
            <v>2900000</v>
          </cell>
          <cell r="AB69">
            <v>-3100000</v>
          </cell>
          <cell r="AC69">
            <v>-2900000</v>
          </cell>
          <cell r="AD69">
            <v>-381450</v>
          </cell>
          <cell r="AE69">
            <v>-581450</v>
          </cell>
          <cell r="AF69">
            <v>-0.10956641629206222</v>
          </cell>
          <cell r="AG69">
            <v>-0.16701374427321949</v>
          </cell>
          <cell r="AH69">
            <v>0</v>
          </cell>
          <cell r="AI69">
            <v>4000000</v>
          </cell>
          <cell r="AJ69">
            <v>0</v>
          </cell>
          <cell r="AK69">
            <v>-4000000</v>
          </cell>
          <cell r="AL69" t="str">
            <v/>
          </cell>
          <cell r="AM69">
            <v>-1</v>
          </cell>
          <cell r="AN69">
            <v>0</v>
          </cell>
          <cell r="AO69">
            <v>0</v>
          </cell>
          <cell r="AP69">
            <v>3100000</v>
          </cell>
          <cell r="AQ69">
            <v>2900000</v>
          </cell>
        </row>
        <row r="70">
          <cell r="B70">
            <v>15462</v>
          </cell>
          <cell r="C70">
            <v>62</v>
          </cell>
          <cell r="D70" t="str">
            <v>Investissements à terre - HCPER</v>
          </cell>
          <cell r="E70" t="str">
            <v>oui</v>
          </cell>
          <cell r="F70" t="str">
            <v>AT</v>
          </cell>
          <cell r="H70">
            <v>3486950</v>
          </cell>
          <cell r="I70">
            <v>3486950</v>
          </cell>
          <cell r="J70">
            <v>3486950</v>
          </cell>
          <cell r="K70">
            <v>3486950</v>
          </cell>
          <cell r="L70">
            <v>2000000</v>
          </cell>
          <cell r="M70">
            <v>2000000</v>
          </cell>
          <cell r="N70">
            <v>-1486950</v>
          </cell>
          <cell r="O70">
            <v>-1486950</v>
          </cell>
          <cell r="P70">
            <v>-0.426432842455441</v>
          </cell>
          <cell r="Q70">
            <v>-0.426432842455441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9000000</v>
          </cell>
          <cell r="AA70">
            <v>9000000</v>
          </cell>
          <cell r="AB70">
            <v>-9000000</v>
          </cell>
          <cell r="AC70">
            <v>-9000000</v>
          </cell>
          <cell r="AD70">
            <v>5513050</v>
          </cell>
          <cell r="AE70">
            <v>5513050</v>
          </cell>
          <cell r="AF70">
            <v>1.5810522089505155</v>
          </cell>
          <cell r="AG70">
            <v>1.5810522089505155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 t="str">
            <v/>
          </cell>
          <cell r="AM70" t="str">
            <v/>
          </cell>
          <cell r="AN70">
            <v>0</v>
          </cell>
          <cell r="AO70">
            <v>0</v>
          </cell>
          <cell r="AP70">
            <v>9000000</v>
          </cell>
          <cell r="AQ70">
            <v>9000000</v>
          </cell>
        </row>
        <row r="71">
          <cell r="B71">
            <v>15463</v>
          </cell>
          <cell r="C71">
            <v>63</v>
          </cell>
          <cell r="D71" t="str">
            <v>Investissements à terre - CPER</v>
          </cell>
          <cell r="E71" t="str">
            <v>oui</v>
          </cell>
          <cell r="F71" t="str">
            <v>AT</v>
          </cell>
          <cell r="G71" t="str">
            <v>CPER</v>
          </cell>
          <cell r="H71">
            <v>1492050</v>
          </cell>
          <cell r="I71">
            <v>1492050</v>
          </cell>
          <cell r="J71">
            <v>1492050</v>
          </cell>
          <cell r="K71">
            <v>1492050</v>
          </cell>
          <cell r="L71">
            <v>4550000</v>
          </cell>
          <cell r="M71">
            <v>8000000</v>
          </cell>
          <cell r="N71">
            <v>3057950</v>
          </cell>
          <cell r="O71">
            <v>6507950</v>
          </cell>
          <cell r="P71">
            <v>2.0494956603330987</v>
          </cell>
          <cell r="Q71">
            <v>4.3617506115746787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3000000</v>
          </cell>
          <cell r="AA71">
            <v>3000000</v>
          </cell>
          <cell r="AB71">
            <v>-3000000</v>
          </cell>
          <cell r="AC71">
            <v>-3000000</v>
          </cell>
          <cell r="AD71">
            <v>1507950</v>
          </cell>
          <cell r="AE71">
            <v>1507950</v>
          </cell>
          <cell r="AF71">
            <v>1.0106564793405046</v>
          </cell>
          <cell r="AG71">
            <v>1.0106564793405046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 t="str">
            <v/>
          </cell>
          <cell r="AM71" t="str">
            <v/>
          </cell>
          <cell r="AN71">
            <v>0</v>
          </cell>
          <cell r="AO71">
            <v>0</v>
          </cell>
          <cell r="AP71">
            <v>3000000</v>
          </cell>
          <cell r="AQ71">
            <v>3000000</v>
          </cell>
        </row>
        <row r="72">
          <cell r="B72">
            <v>15464</v>
          </cell>
          <cell r="C72">
            <v>64</v>
          </cell>
          <cell r="D72" t="str">
            <v>Orientation de la production et des marchés</v>
          </cell>
          <cell r="E72" t="str">
            <v>oui</v>
          </cell>
          <cell r="F72" t="str">
            <v>AT</v>
          </cell>
          <cell r="H72">
            <v>14283892</v>
          </cell>
          <cell r="I72">
            <v>14283892</v>
          </cell>
          <cell r="J72">
            <v>14283892</v>
          </cell>
          <cell r="K72">
            <v>14283892</v>
          </cell>
          <cell r="L72">
            <v>24360206</v>
          </cell>
          <cell r="M72">
            <v>24360206</v>
          </cell>
          <cell r="N72">
            <v>10076314</v>
          </cell>
          <cell r="O72">
            <v>10076314</v>
          </cell>
          <cell r="P72">
            <v>0.70543196490144278</v>
          </cell>
          <cell r="Q72">
            <v>0.70543196490144278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14000000</v>
          </cell>
          <cell r="AA72">
            <v>14000000</v>
          </cell>
          <cell r="AB72">
            <v>-14000000</v>
          </cell>
          <cell r="AC72">
            <v>-14000000</v>
          </cell>
          <cell r="AD72">
            <v>-283892</v>
          </cell>
          <cell r="AE72">
            <v>-283892</v>
          </cell>
          <cell r="AF72">
            <v>-1.9874975251843126E-2</v>
          </cell>
          <cell r="AG72">
            <v>-1.9874975251843126E-2</v>
          </cell>
          <cell r="AH72">
            <v>0</v>
          </cell>
          <cell r="AI72">
            <v>52300000</v>
          </cell>
          <cell r="AJ72">
            <v>0</v>
          </cell>
          <cell r="AK72">
            <v>12540000</v>
          </cell>
          <cell r="AL72" t="str">
            <v/>
          </cell>
          <cell r="AM72">
            <v>0.23977055449330784</v>
          </cell>
          <cell r="AN72">
            <v>11227</v>
          </cell>
          <cell r="AO72">
            <v>11227</v>
          </cell>
          <cell r="AP72">
            <v>14011227</v>
          </cell>
          <cell r="AQ72">
            <v>14011227</v>
          </cell>
        </row>
        <row r="73">
          <cell r="B73">
            <v>15465</v>
          </cell>
          <cell r="C73">
            <v>65</v>
          </cell>
          <cell r="D73" t="str">
            <v>Suivi statistique et scientifique pour la CE - Personnel</v>
          </cell>
          <cell r="E73" t="str">
            <v>oui</v>
          </cell>
          <cell r="F73" t="str">
            <v>T2</v>
          </cell>
          <cell r="H73">
            <v>30000</v>
          </cell>
          <cell r="I73">
            <v>30000</v>
          </cell>
          <cell r="J73">
            <v>30000</v>
          </cell>
          <cell r="K73">
            <v>30000</v>
          </cell>
          <cell r="L73">
            <v>30000</v>
          </cell>
          <cell r="M73">
            <v>30000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30000</v>
          </cell>
          <cell r="AA73">
            <v>30000</v>
          </cell>
          <cell r="AB73">
            <v>-30000</v>
          </cell>
          <cell r="AC73">
            <v>-30000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 t="str">
            <v/>
          </cell>
          <cell r="AM73" t="str">
            <v/>
          </cell>
          <cell r="AN73">
            <v>0</v>
          </cell>
          <cell r="AO73">
            <v>0</v>
          </cell>
          <cell r="AP73">
            <v>30000</v>
          </cell>
          <cell r="AQ73">
            <v>30000</v>
          </cell>
        </row>
        <row r="74">
          <cell r="B74">
            <v>15466</v>
          </cell>
          <cell r="C74">
            <v>66</v>
          </cell>
          <cell r="D74" t="str">
            <v>Suivi statistique et scientifique pour la CE - hors Personnel</v>
          </cell>
          <cell r="E74" t="str">
            <v>oui</v>
          </cell>
          <cell r="F74" t="str">
            <v>AT</v>
          </cell>
          <cell r="H74">
            <v>666449</v>
          </cell>
          <cell r="I74">
            <v>666449</v>
          </cell>
          <cell r="J74">
            <v>666449</v>
          </cell>
          <cell r="K74">
            <v>666449</v>
          </cell>
          <cell r="L74">
            <v>1885000</v>
          </cell>
          <cell r="M74">
            <v>1885000</v>
          </cell>
          <cell r="N74">
            <v>1218551</v>
          </cell>
          <cell r="O74">
            <v>1218551</v>
          </cell>
          <cell r="P74">
            <v>1.8284234802663069</v>
          </cell>
          <cell r="Q74">
            <v>1.8284234802663069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1884000</v>
          </cell>
          <cell r="AA74">
            <v>1884000</v>
          </cell>
          <cell r="AB74">
            <v>-1884000</v>
          </cell>
          <cell r="AC74">
            <v>-1884000</v>
          </cell>
          <cell r="AD74">
            <v>1217551</v>
          </cell>
          <cell r="AE74">
            <v>1217551</v>
          </cell>
          <cell r="AF74">
            <v>1.8269229903563513</v>
          </cell>
          <cell r="AG74">
            <v>1.8269229903563513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 t="str">
            <v/>
          </cell>
          <cell r="AM74" t="str">
            <v/>
          </cell>
          <cell r="AN74">
            <v>0</v>
          </cell>
          <cell r="AO74">
            <v>0</v>
          </cell>
          <cell r="AP74">
            <v>1884000</v>
          </cell>
          <cell r="AQ74">
            <v>1884000</v>
          </cell>
        </row>
        <row r="75">
          <cell r="B75">
            <v>15467</v>
          </cell>
          <cell r="C75">
            <v>67</v>
          </cell>
          <cell r="D75" t="str">
            <v>Qualité des ressources aquacoles - CPER</v>
          </cell>
          <cell r="E75" t="str">
            <v>oui</v>
          </cell>
          <cell r="F75" t="str">
            <v>AT</v>
          </cell>
          <cell r="G75" t="str">
            <v>CPER</v>
          </cell>
          <cell r="H75">
            <v>437668</v>
          </cell>
          <cell r="I75">
            <v>437668</v>
          </cell>
          <cell r="J75">
            <v>437668</v>
          </cell>
          <cell r="K75">
            <v>437668</v>
          </cell>
          <cell r="L75">
            <v>450000</v>
          </cell>
          <cell r="M75">
            <v>830000</v>
          </cell>
          <cell r="N75">
            <v>12332</v>
          </cell>
          <cell r="O75">
            <v>392332</v>
          </cell>
          <cell r="P75">
            <v>2.8176608753667162E-2</v>
          </cell>
          <cell r="Q75">
            <v>0.89641463392343057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450000</v>
          </cell>
          <cell r="AA75">
            <v>660000</v>
          </cell>
          <cell r="AB75">
            <v>-450000</v>
          </cell>
          <cell r="AC75">
            <v>-660000</v>
          </cell>
          <cell r="AD75">
            <v>12332</v>
          </cell>
          <cell r="AE75">
            <v>222332</v>
          </cell>
          <cell r="AF75">
            <v>2.8176608753667162E-2</v>
          </cell>
          <cell r="AG75">
            <v>0.50799235950537847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/>
          </cell>
          <cell r="AM75" t="str">
            <v/>
          </cell>
          <cell r="AN75">
            <v>0</v>
          </cell>
          <cell r="AO75">
            <v>0</v>
          </cell>
          <cell r="AP75">
            <v>450000</v>
          </cell>
          <cell r="AQ75">
            <v>660000</v>
          </cell>
        </row>
        <row r="76">
          <cell r="B76">
            <v>15468</v>
          </cell>
          <cell r="C76">
            <v>68</v>
          </cell>
          <cell r="D76" t="str">
            <v>Qualité des ressources aquacoles - HCPER</v>
          </cell>
          <cell r="E76" t="str">
            <v>oui</v>
          </cell>
          <cell r="F76" t="str">
            <v>AT</v>
          </cell>
          <cell r="H76">
            <v>1402527</v>
          </cell>
          <cell r="I76">
            <v>1402527</v>
          </cell>
          <cell r="J76">
            <v>1402527</v>
          </cell>
          <cell r="K76">
            <v>1402527</v>
          </cell>
          <cell r="L76">
            <v>2210000</v>
          </cell>
          <cell r="M76">
            <v>2210000</v>
          </cell>
          <cell r="N76">
            <v>807473</v>
          </cell>
          <cell r="O76">
            <v>807473</v>
          </cell>
          <cell r="P76">
            <v>0.57572724090160121</v>
          </cell>
          <cell r="Q76">
            <v>0.57572724090160121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2210000</v>
          </cell>
          <cell r="AA76">
            <v>2200000</v>
          </cell>
          <cell r="AB76">
            <v>-2210000</v>
          </cell>
          <cell r="AC76">
            <v>-2200000</v>
          </cell>
          <cell r="AD76">
            <v>807473</v>
          </cell>
          <cell r="AE76">
            <v>797473</v>
          </cell>
          <cell r="AF76">
            <v>0.57572724090160121</v>
          </cell>
          <cell r="AG76">
            <v>0.56859725338620937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str">
            <v/>
          </cell>
          <cell r="AM76" t="str">
            <v/>
          </cell>
          <cell r="AN76">
            <v>0</v>
          </cell>
          <cell r="AO76">
            <v>0</v>
          </cell>
          <cell r="AP76">
            <v>2210000</v>
          </cell>
          <cell r="AQ76">
            <v>2200000</v>
          </cell>
        </row>
        <row r="77">
          <cell r="B77">
            <v>15469</v>
          </cell>
          <cell r="C77">
            <v>69</v>
          </cell>
          <cell r="D77" t="str">
            <v>Plan de sortie de flotte</v>
          </cell>
          <cell r="E77" t="str">
            <v>oui</v>
          </cell>
          <cell r="F77" t="str">
            <v>AT</v>
          </cell>
          <cell r="H77">
            <v>2984100</v>
          </cell>
          <cell r="I77">
            <v>2984100</v>
          </cell>
          <cell r="J77">
            <v>2984100</v>
          </cell>
          <cell r="K77">
            <v>2984100</v>
          </cell>
          <cell r="L77">
            <v>45000000</v>
          </cell>
          <cell r="M77">
            <v>45000000</v>
          </cell>
          <cell r="N77">
            <v>42015900</v>
          </cell>
          <cell r="O77">
            <v>42015900</v>
          </cell>
          <cell r="P77">
            <v>14.079923595053785</v>
          </cell>
          <cell r="Q77">
            <v>14.079923595053785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10000000</v>
          </cell>
          <cell r="AA77">
            <v>10000000</v>
          </cell>
          <cell r="AB77">
            <v>-10000000</v>
          </cell>
          <cell r="AC77">
            <v>-10000000</v>
          </cell>
          <cell r="AD77">
            <v>7015900</v>
          </cell>
          <cell r="AE77">
            <v>7015900</v>
          </cell>
          <cell r="AF77">
            <v>2.3510941322341745</v>
          </cell>
          <cell r="AG77">
            <v>2.3510941322341745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str">
            <v/>
          </cell>
          <cell r="AM77" t="str">
            <v/>
          </cell>
          <cell r="AN77">
            <v>0</v>
          </cell>
          <cell r="AO77">
            <v>0</v>
          </cell>
          <cell r="AP77">
            <v>10000000</v>
          </cell>
          <cell r="AQ77">
            <v>10000000</v>
          </cell>
        </row>
        <row r="78">
          <cell r="B78">
            <v>15470</v>
          </cell>
          <cell r="C78">
            <v>70</v>
          </cell>
          <cell r="D78" t="str">
            <v>Contrôle des pêches maritimes</v>
          </cell>
          <cell r="E78" t="str">
            <v>oui</v>
          </cell>
          <cell r="F78" t="str">
            <v>AT</v>
          </cell>
          <cell r="H78">
            <v>1442315</v>
          </cell>
          <cell r="I78">
            <v>1442315</v>
          </cell>
          <cell r="J78">
            <v>1442315</v>
          </cell>
          <cell r="K78">
            <v>1442315</v>
          </cell>
          <cell r="L78">
            <v>2750250</v>
          </cell>
          <cell r="M78">
            <v>2750250</v>
          </cell>
          <cell r="N78">
            <v>1307935</v>
          </cell>
          <cell r="O78">
            <v>1307935</v>
          </cell>
          <cell r="P78">
            <v>0.90683033872628382</v>
          </cell>
          <cell r="Q78">
            <v>0.90683033872628382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2750250</v>
          </cell>
          <cell r="AA78">
            <v>2750250</v>
          </cell>
          <cell r="AB78">
            <v>-2750250</v>
          </cell>
          <cell r="AC78">
            <v>-2750250</v>
          </cell>
          <cell r="AD78">
            <v>1307935</v>
          </cell>
          <cell r="AE78">
            <v>1307935</v>
          </cell>
          <cell r="AF78">
            <v>0.90683033872628382</v>
          </cell>
          <cell r="AG78">
            <v>0.90683033872628382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 t="str">
            <v/>
          </cell>
          <cell r="AM78" t="str">
            <v/>
          </cell>
          <cell r="AN78">
            <v>0</v>
          </cell>
          <cell r="AO78">
            <v>0</v>
          </cell>
          <cell r="AP78">
            <v>2750250</v>
          </cell>
          <cell r="AQ78">
            <v>2750250</v>
          </cell>
        </row>
        <row r="79">
          <cell r="B79">
            <v>15471</v>
          </cell>
          <cell r="C79">
            <v>71</v>
          </cell>
          <cell r="D79" t="str">
            <v>Autres dépenses d’assistance et d’appui technique</v>
          </cell>
          <cell r="E79" t="str">
            <v>oui</v>
          </cell>
          <cell r="F79" t="str">
            <v>AT</v>
          </cell>
          <cell r="H79">
            <v>149205</v>
          </cell>
          <cell r="I79">
            <v>149205</v>
          </cell>
          <cell r="J79">
            <v>149205</v>
          </cell>
          <cell r="K79">
            <v>149205</v>
          </cell>
          <cell r="L79">
            <v>412250</v>
          </cell>
          <cell r="M79">
            <v>412250</v>
          </cell>
          <cell r="N79">
            <v>263045</v>
          </cell>
          <cell r="O79">
            <v>263045</v>
          </cell>
          <cell r="P79">
            <v>1.7629771120270767</v>
          </cell>
          <cell r="Q79">
            <v>1.7629771120270767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455750</v>
          </cell>
          <cell r="AA79">
            <v>455750</v>
          </cell>
          <cell r="AB79">
            <v>-455750</v>
          </cell>
          <cell r="AC79">
            <v>-455750</v>
          </cell>
          <cell r="AD79">
            <v>306545</v>
          </cell>
          <cell r="AE79">
            <v>306545</v>
          </cell>
          <cell r="AF79">
            <v>2.05452230153145</v>
          </cell>
          <cell r="AG79">
            <v>2.05452230153145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 t="str">
            <v/>
          </cell>
          <cell r="AM79" t="str">
            <v/>
          </cell>
          <cell r="AN79">
            <v>0</v>
          </cell>
          <cell r="AO79">
            <v>0</v>
          </cell>
          <cell r="AP79">
            <v>455750</v>
          </cell>
          <cell r="AQ79">
            <v>455750</v>
          </cell>
        </row>
        <row r="80">
          <cell r="B80" t="str">
            <v/>
          </cell>
          <cell r="C80" t="str">
            <v>Action 7</v>
          </cell>
          <cell r="D80" t="str">
            <v>Moyens des DDAF et du CNASEA</v>
          </cell>
          <cell r="E80" t="str">
            <v/>
          </cell>
          <cell r="F80" t="str">
            <v/>
          </cell>
          <cell r="H80">
            <v>476586041</v>
          </cell>
          <cell r="I80">
            <v>476586041</v>
          </cell>
          <cell r="J80">
            <v>476586041</v>
          </cell>
          <cell r="K80">
            <v>476586041</v>
          </cell>
          <cell r="L80">
            <v>125571166</v>
          </cell>
          <cell r="M80">
            <v>124571166</v>
          </cell>
          <cell r="N80">
            <v>32016129</v>
          </cell>
          <cell r="O80">
            <v>31016129</v>
          </cell>
          <cell r="P80">
            <v>-0.73651942105454993</v>
          </cell>
          <cell r="Q80">
            <v>-0.73861767806161993</v>
          </cell>
          <cell r="R80">
            <v>38959933</v>
          </cell>
          <cell r="S80">
            <v>38959933</v>
          </cell>
          <cell r="T80">
            <v>38152059</v>
          </cell>
          <cell r="U80">
            <v>37402059</v>
          </cell>
          <cell r="V80">
            <v>-807874</v>
          </cell>
          <cell r="W80">
            <v>-1557874</v>
          </cell>
          <cell r="X80">
            <v>-0.91994717486910194</v>
          </cell>
          <cell r="Y80">
            <v>-0.92152086762440444</v>
          </cell>
          <cell r="Z80">
            <v>475091588</v>
          </cell>
          <cell r="AA80">
            <v>474341588</v>
          </cell>
          <cell r="AB80">
            <v>-436939529</v>
          </cell>
          <cell r="AC80">
            <v>-436939529</v>
          </cell>
          <cell r="AD80">
            <v>-1494453</v>
          </cell>
          <cell r="AE80">
            <v>-2244453</v>
          </cell>
          <cell r="AF80">
            <v>-3.1357464789867817E-3</v>
          </cell>
          <cell r="AG80">
            <v>-4.7094392342892808E-3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 t="str">
            <v/>
          </cell>
          <cell r="AM80" t="str">
            <v/>
          </cell>
          <cell r="AN80">
            <v>391826</v>
          </cell>
          <cell r="AO80">
            <v>-358174</v>
          </cell>
          <cell r="AP80">
            <v>475483414</v>
          </cell>
          <cell r="AQ80">
            <v>473983414</v>
          </cell>
        </row>
        <row r="81">
          <cell r="B81">
            <v>21580</v>
          </cell>
          <cell r="C81">
            <v>80</v>
          </cell>
          <cell r="D81" t="str">
            <v>Personnel permanents des DDAF et DAF</v>
          </cell>
          <cell r="E81" t="str">
            <v>oui</v>
          </cell>
          <cell r="F81" t="str">
            <v>T2</v>
          </cell>
          <cell r="H81">
            <v>355937121</v>
          </cell>
          <cell r="I81">
            <v>355937121</v>
          </cell>
          <cell r="J81">
            <v>355937121</v>
          </cell>
          <cell r="K81">
            <v>355937121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361250542</v>
          </cell>
          <cell r="AA81">
            <v>361250542</v>
          </cell>
          <cell r="AB81">
            <v>-361250542</v>
          </cell>
          <cell r="AC81">
            <v>-361250542</v>
          </cell>
          <cell r="AD81">
            <v>5313421</v>
          </cell>
          <cell r="AE81">
            <v>5313421</v>
          </cell>
          <cell r="AF81">
            <v>1.4927976562467055E-2</v>
          </cell>
          <cell r="AG81">
            <v>1.4927976562467055E-2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 t="str">
            <v/>
          </cell>
          <cell r="AM81" t="str">
            <v/>
          </cell>
          <cell r="AN81">
            <v>0</v>
          </cell>
          <cell r="AO81">
            <v>0</v>
          </cell>
          <cell r="AP81">
            <v>361250542</v>
          </cell>
          <cell r="AQ81">
            <v>361250542</v>
          </cell>
        </row>
        <row r="82">
          <cell r="B82">
            <v>21581</v>
          </cell>
          <cell r="C82">
            <v>81</v>
          </cell>
          <cell r="D82" t="str">
            <v>Moyens d’ajustement des DDAF et DAF</v>
          </cell>
          <cell r="E82" t="str">
            <v>oui</v>
          </cell>
          <cell r="F82" t="str">
            <v>T2</v>
          </cell>
          <cell r="H82">
            <v>27093883</v>
          </cell>
          <cell r="I82">
            <v>27093883</v>
          </cell>
          <cell r="J82">
            <v>27093883</v>
          </cell>
          <cell r="K82">
            <v>27093883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22093883</v>
          </cell>
          <cell r="AA82">
            <v>22093883</v>
          </cell>
          <cell r="AB82">
            <v>-22093883</v>
          </cell>
          <cell r="AC82">
            <v>-22093883</v>
          </cell>
          <cell r="AD82">
            <v>-5000000</v>
          </cell>
          <cell r="AE82">
            <v>-5000000</v>
          </cell>
          <cell r="AF82">
            <v>-0.18454350009557507</v>
          </cell>
          <cell r="AG82">
            <v>-0.18454350009557507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 t="str">
            <v/>
          </cell>
          <cell r="AM82" t="str">
            <v/>
          </cell>
          <cell r="AN82">
            <v>0</v>
          </cell>
          <cell r="AO82">
            <v>0</v>
          </cell>
          <cell r="AP82">
            <v>22093883</v>
          </cell>
          <cell r="AQ82">
            <v>22093883</v>
          </cell>
        </row>
        <row r="83">
          <cell r="B83">
            <v>21583</v>
          </cell>
          <cell r="C83">
            <v>83</v>
          </cell>
          <cell r="D83" t="str">
            <v>Actions sanitaires et sociales des DDAF et DAF</v>
          </cell>
          <cell r="E83" t="str">
            <v>oui</v>
          </cell>
          <cell r="F83" t="str">
            <v>AT</v>
          </cell>
          <cell r="H83">
            <v>2136977</v>
          </cell>
          <cell r="I83">
            <v>2136977</v>
          </cell>
          <cell r="J83">
            <v>2136977</v>
          </cell>
          <cell r="K83">
            <v>2136977</v>
          </cell>
          <cell r="L83">
            <v>1555059</v>
          </cell>
          <cell r="M83">
            <v>1555059</v>
          </cell>
          <cell r="N83">
            <v>-581918</v>
          </cell>
          <cell r="O83">
            <v>-581918</v>
          </cell>
          <cell r="P83">
            <v>-0.27230896729351789</v>
          </cell>
          <cell r="Q83">
            <v>-0.27230896729351789</v>
          </cell>
          <cell r="R83">
            <v>2136977</v>
          </cell>
          <cell r="S83">
            <v>2136977</v>
          </cell>
          <cell r="T83">
            <v>1555059</v>
          </cell>
          <cell r="U83">
            <v>1555059</v>
          </cell>
          <cell r="V83">
            <v>-581918</v>
          </cell>
          <cell r="W83">
            <v>-581918</v>
          </cell>
          <cell r="X83">
            <v>-0.27230896729351789</v>
          </cell>
          <cell r="Y83">
            <v>-0.27230896729351789</v>
          </cell>
          <cell r="Z83">
            <v>1555059</v>
          </cell>
          <cell r="AA83">
            <v>1555059</v>
          </cell>
          <cell r="AB83" t="str">
            <v/>
          </cell>
          <cell r="AC83" t="str">
            <v/>
          </cell>
          <cell r="AD83">
            <v>-581918</v>
          </cell>
          <cell r="AE83">
            <v>-581918</v>
          </cell>
          <cell r="AF83">
            <v>-0.27230896729351789</v>
          </cell>
          <cell r="AG83">
            <v>-0.27230896729351789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 t="str">
            <v/>
          </cell>
          <cell r="AM83" t="str">
            <v/>
          </cell>
          <cell r="AN83">
            <v>0</v>
          </cell>
          <cell r="AO83">
            <v>0</v>
          </cell>
          <cell r="AP83">
            <v>1555059</v>
          </cell>
          <cell r="AQ83">
            <v>1555059</v>
          </cell>
        </row>
        <row r="84">
          <cell r="B84">
            <v>21584</v>
          </cell>
          <cell r="C84">
            <v>84</v>
          </cell>
          <cell r="D84" t="str">
            <v>Formation continue des DDAF et DAF</v>
          </cell>
          <cell r="E84" t="str">
            <v>oui</v>
          </cell>
          <cell r="F84" t="str">
            <v>AT</v>
          </cell>
          <cell r="H84">
            <v>335065</v>
          </cell>
          <cell r="I84">
            <v>335065</v>
          </cell>
          <cell r="J84">
            <v>335065</v>
          </cell>
          <cell r="K84">
            <v>335065</v>
          </cell>
          <cell r="L84">
            <v>1093000</v>
          </cell>
          <cell r="M84">
            <v>1093000</v>
          </cell>
          <cell r="N84">
            <v>757935</v>
          </cell>
          <cell r="O84">
            <v>757935</v>
          </cell>
          <cell r="P84">
            <v>2.2620536313849553</v>
          </cell>
          <cell r="Q84">
            <v>2.2620536313849553</v>
          </cell>
          <cell r="R84">
            <v>335065</v>
          </cell>
          <cell r="S84">
            <v>335065</v>
          </cell>
          <cell r="T84">
            <v>1093000</v>
          </cell>
          <cell r="U84">
            <v>1093000</v>
          </cell>
          <cell r="V84">
            <v>757935</v>
          </cell>
          <cell r="W84">
            <v>757935</v>
          </cell>
          <cell r="X84">
            <v>2.2620536313849553</v>
          </cell>
          <cell r="Y84">
            <v>2.2620536313849553</v>
          </cell>
          <cell r="Z84">
            <v>1093000</v>
          </cell>
          <cell r="AA84">
            <v>1093000</v>
          </cell>
          <cell r="AB84" t="str">
            <v/>
          </cell>
          <cell r="AC84" t="str">
            <v/>
          </cell>
          <cell r="AD84">
            <v>757935</v>
          </cell>
          <cell r="AE84">
            <v>757935</v>
          </cell>
          <cell r="AF84">
            <v>2.2620536313849553</v>
          </cell>
          <cell r="AG84">
            <v>2.2620536313849553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 t="str">
            <v/>
          </cell>
          <cell r="AM84" t="str">
            <v/>
          </cell>
          <cell r="AN84">
            <v>0</v>
          </cell>
          <cell r="AO84">
            <v>0</v>
          </cell>
          <cell r="AP84">
            <v>1093000</v>
          </cell>
          <cell r="AQ84">
            <v>1093000</v>
          </cell>
        </row>
        <row r="85">
          <cell r="B85">
            <v>21585</v>
          </cell>
          <cell r="C85">
            <v>85</v>
          </cell>
          <cell r="D85" t="str">
            <v>Gestion immobilière des DDAF et DAF</v>
          </cell>
          <cell r="E85" t="str">
            <v>oui</v>
          </cell>
          <cell r="F85" t="str">
            <v>AT</v>
          </cell>
          <cell r="H85">
            <v>10820944</v>
          </cell>
          <cell r="I85">
            <v>10820944</v>
          </cell>
          <cell r="J85">
            <v>10820944</v>
          </cell>
          <cell r="K85">
            <v>10820944</v>
          </cell>
          <cell r="L85">
            <v>12253107</v>
          </cell>
          <cell r="M85">
            <v>12253107</v>
          </cell>
          <cell r="N85">
            <v>1432163</v>
          </cell>
          <cell r="O85">
            <v>1432163</v>
          </cell>
          <cell r="P85">
            <v>0.13235102223983417</v>
          </cell>
          <cell r="Q85">
            <v>0.13235102223983417</v>
          </cell>
          <cell r="R85">
            <v>10820944</v>
          </cell>
          <cell r="S85">
            <v>10820944</v>
          </cell>
          <cell r="T85">
            <v>11817000</v>
          </cell>
          <cell r="U85">
            <v>11817000</v>
          </cell>
          <cell r="V85">
            <v>996056</v>
          </cell>
          <cell r="W85">
            <v>996056</v>
          </cell>
          <cell r="X85">
            <v>9.2048900724373037E-2</v>
          </cell>
          <cell r="Y85">
            <v>9.2048900724373037E-2</v>
          </cell>
          <cell r="Z85">
            <v>11817000</v>
          </cell>
          <cell r="AA85">
            <v>11817000</v>
          </cell>
          <cell r="AB85" t="str">
            <v/>
          </cell>
          <cell r="AC85" t="str">
            <v/>
          </cell>
          <cell r="AD85">
            <v>996056</v>
          </cell>
          <cell r="AE85">
            <v>996056</v>
          </cell>
          <cell r="AF85">
            <v>9.2048900724373037E-2</v>
          </cell>
          <cell r="AG85">
            <v>9.2048900724373037E-2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 t="str">
            <v/>
          </cell>
          <cell r="AM85" t="str">
            <v/>
          </cell>
          <cell r="AN85">
            <v>0</v>
          </cell>
          <cell r="AO85">
            <v>0</v>
          </cell>
          <cell r="AP85">
            <v>11817000</v>
          </cell>
          <cell r="AQ85">
            <v>11817000</v>
          </cell>
        </row>
        <row r="86">
          <cell r="B86">
            <v>21586</v>
          </cell>
          <cell r="C86">
            <v>86</v>
          </cell>
          <cell r="D86" t="str">
            <v>Autres moyens des DDAF et DAF</v>
          </cell>
          <cell r="E86" t="str">
            <v>oui</v>
          </cell>
          <cell r="F86" t="str">
            <v>AT</v>
          </cell>
          <cell r="H86">
            <v>25666947</v>
          </cell>
          <cell r="I86">
            <v>25666947</v>
          </cell>
          <cell r="J86">
            <v>25666947</v>
          </cell>
          <cell r="K86">
            <v>25666947</v>
          </cell>
          <cell r="L86">
            <v>25670000</v>
          </cell>
          <cell r="M86">
            <v>24670000</v>
          </cell>
          <cell r="N86">
            <v>3053</v>
          </cell>
          <cell r="O86">
            <v>-996947</v>
          </cell>
          <cell r="P86">
            <v>1.1894675280234926E-4</v>
          </cell>
          <cell r="Q86">
            <v>-3.8841666677380836E-2</v>
          </cell>
          <cell r="R86">
            <v>25666947</v>
          </cell>
          <cell r="S86">
            <v>25666947</v>
          </cell>
          <cell r="T86">
            <v>23687000</v>
          </cell>
          <cell r="U86">
            <v>22937000</v>
          </cell>
          <cell r="V86">
            <v>-1979947</v>
          </cell>
          <cell r="W86">
            <v>-2729947</v>
          </cell>
          <cell r="X86">
            <v>-7.7139949679250905E-2</v>
          </cell>
          <cell r="Y86">
            <v>-0.10636040975188829</v>
          </cell>
          <cell r="Z86">
            <v>23687000</v>
          </cell>
          <cell r="AA86">
            <v>22937000</v>
          </cell>
          <cell r="AB86" t="str">
            <v/>
          </cell>
          <cell r="AC86" t="str">
            <v/>
          </cell>
          <cell r="AD86">
            <v>-1979947</v>
          </cell>
          <cell r="AE86">
            <v>-2729947</v>
          </cell>
          <cell r="AF86">
            <v>-7.7139949679250905E-2</v>
          </cell>
          <cell r="AG86">
            <v>-0.10636040975188829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/>
          </cell>
          <cell r="AM86" t="str">
            <v/>
          </cell>
          <cell r="AN86">
            <v>334436</v>
          </cell>
          <cell r="AO86">
            <v>-415564</v>
          </cell>
          <cell r="AP86">
            <v>24021436</v>
          </cell>
          <cell r="AQ86">
            <v>22521436</v>
          </cell>
        </row>
        <row r="87">
          <cell r="B87">
            <v>15490</v>
          </cell>
          <cell r="C87">
            <v>90</v>
          </cell>
          <cell r="D87" t="str">
            <v>Fonctionnement du CNASEA</v>
          </cell>
          <cell r="E87" t="str">
            <v>oui</v>
          </cell>
          <cell r="F87" t="str">
            <v>AT</v>
          </cell>
          <cell r="H87">
            <v>54595104</v>
          </cell>
          <cell r="I87">
            <v>54595104</v>
          </cell>
          <cell r="J87">
            <v>54595104</v>
          </cell>
          <cell r="K87">
            <v>54595104</v>
          </cell>
          <cell r="L87">
            <v>60000000</v>
          </cell>
          <cell r="M87">
            <v>60000000</v>
          </cell>
          <cell r="N87">
            <v>5404896</v>
          </cell>
          <cell r="O87">
            <v>5404896</v>
          </cell>
          <cell r="P87">
            <v>9.8999646561713672E-2</v>
          </cell>
          <cell r="Q87">
            <v>9.8999646561713672E-2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53595104</v>
          </cell>
          <cell r="AA87">
            <v>53595104</v>
          </cell>
          <cell r="AB87">
            <v>-53595104</v>
          </cell>
          <cell r="AC87">
            <v>-53595104</v>
          </cell>
          <cell r="AD87">
            <v>-1000000</v>
          </cell>
          <cell r="AE87">
            <v>-1000000</v>
          </cell>
          <cell r="AF87">
            <v>-1.8316660776028563E-2</v>
          </cell>
          <cell r="AG87">
            <v>-1.8316660776028563E-2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 t="str">
            <v/>
          </cell>
          <cell r="AM87" t="str">
            <v/>
          </cell>
          <cell r="AN87">
            <v>57390</v>
          </cell>
          <cell r="AO87">
            <v>57390</v>
          </cell>
          <cell r="AP87">
            <v>53652494</v>
          </cell>
          <cell r="AQ87">
            <v>53652494</v>
          </cell>
        </row>
        <row r="88">
          <cell r="B88">
            <v>15491</v>
          </cell>
          <cell r="C88">
            <v>91</v>
          </cell>
          <cell r="D88" t="str">
            <v>Apurement communautaire</v>
          </cell>
          <cell r="E88" t="str">
            <v>oui</v>
          </cell>
          <cell r="F88" t="str">
            <v>AT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25000000</v>
          </cell>
          <cell r="M88">
            <v>25000000</v>
          </cell>
          <cell r="N88">
            <v>25000000</v>
          </cell>
          <cell r="O88">
            <v>25000000</v>
          </cell>
          <cell r="P88" t="str">
            <v/>
          </cell>
          <cell r="Q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>
            <v>0</v>
          </cell>
          <cell r="AB88" t="str">
            <v/>
          </cell>
          <cell r="AC88" t="str">
            <v/>
          </cell>
          <cell r="AD88">
            <v>0</v>
          </cell>
          <cell r="AE88">
            <v>0</v>
          </cell>
          <cell r="AF88" t="str">
            <v/>
          </cell>
          <cell r="AG88" t="str">
            <v/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 t="str">
            <v/>
          </cell>
          <cell r="AM88" t="str">
            <v/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B89" t="str">
            <v/>
          </cell>
          <cell r="E89" t="str">
            <v/>
          </cell>
          <cell r="F89" t="str">
            <v/>
          </cell>
          <cell r="P89" t="str">
            <v/>
          </cell>
          <cell r="Q89" t="str">
            <v/>
          </cell>
          <cell r="X89" t="str">
            <v/>
          </cell>
          <cell r="Y89" t="str">
            <v/>
          </cell>
          <cell r="AC89" t="str">
            <v/>
          </cell>
          <cell r="AF89" t="str">
            <v/>
          </cell>
          <cell r="AG89" t="str">
            <v/>
          </cell>
          <cell r="AL89" t="str">
            <v/>
          </cell>
          <cell r="AM89" t="str">
            <v/>
          </cell>
          <cell r="AQ89" t="str">
            <v/>
          </cell>
        </row>
        <row r="90">
          <cell r="B90" t="str">
            <v/>
          </cell>
          <cell r="C90" t="str">
            <v>Prog 227</v>
          </cell>
          <cell r="D90" t="str">
            <v xml:space="preserve">Valorisation des produits et marchés </v>
          </cell>
          <cell r="E90" t="str">
            <v/>
          </cell>
          <cell r="F90" t="str">
            <v/>
          </cell>
          <cell r="H90">
            <v>716966701</v>
          </cell>
          <cell r="I90">
            <v>738431024</v>
          </cell>
          <cell r="J90">
            <v>716966701</v>
          </cell>
          <cell r="K90">
            <v>738431024</v>
          </cell>
          <cell r="L90">
            <v>1784727411</v>
          </cell>
          <cell r="M90">
            <v>1237945281</v>
          </cell>
          <cell r="N90">
            <v>1071703832</v>
          </cell>
          <cell r="O90">
            <v>503457379</v>
          </cell>
          <cell r="P90">
            <v>1.4892751762539667</v>
          </cell>
          <cell r="Q90">
            <v>0.67645350854056208</v>
          </cell>
          <cell r="R90">
            <v>139604380</v>
          </cell>
          <cell r="S90">
            <v>147347371</v>
          </cell>
          <cell r="T90">
            <v>716250403</v>
          </cell>
          <cell r="U90">
            <v>735782790</v>
          </cell>
          <cell r="V90">
            <v>-716298</v>
          </cell>
          <cell r="W90">
            <v>-2648234</v>
          </cell>
          <cell r="X90">
            <v>-9.9906731930636756E-4</v>
          </cell>
          <cell r="Y90">
            <v>-3.5862984001603922E-3</v>
          </cell>
          <cell r="Z90">
            <v>701250403</v>
          </cell>
          <cell r="AA90">
            <v>718382790</v>
          </cell>
          <cell r="AB90">
            <v>15000000</v>
          </cell>
          <cell r="AC90">
            <v>17400000</v>
          </cell>
          <cell r="AD90">
            <v>-15716298</v>
          </cell>
          <cell r="AE90">
            <v>-20048234</v>
          </cell>
          <cell r="AF90">
            <v>-2.1920541048948937E-2</v>
          </cell>
          <cell r="AG90">
            <v>-2.7149772082165388E-2</v>
          </cell>
          <cell r="AH90">
            <v>0</v>
          </cell>
          <cell r="AI90">
            <v>244214817</v>
          </cell>
          <cell r="AJ90">
            <v>0</v>
          </cell>
          <cell r="AK90">
            <v>-28534817</v>
          </cell>
          <cell r="AL90" t="str">
            <v/>
          </cell>
          <cell r="AM90">
            <v>-0.11684310293097408</v>
          </cell>
          <cell r="AN90">
            <v>-7449123</v>
          </cell>
          <cell r="AO90">
            <v>-7339671</v>
          </cell>
          <cell r="AP90">
            <v>693801280</v>
          </cell>
          <cell r="AQ90">
            <v>711043119</v>
          </cell>
        </row>
        <row r="91">
          <cell r="B91" t="str">
            <v/>
          </cell>
          <cell r="C91" t="str">
            <v>Action 1</v>
          </cell>
          <cell r="D91" t="str">
            <v>Adaptation des filières aux marchés</v>
          </cell>
          <cell r="E91" t="str">
            <v/>
          </cell>
          <cell r="F91" t="str">
            <v/>
          </cell>
          <cell r="H91">
            <v>461868229</v>
          </cell>
          <cell r="I91">
            <v>480517209</v>
          </cell>
          <cell r="J91">
            <v>461868229</v>
          </cell>
          <cell r="K91">
            <v>480517209</v>
          </cell>
          <cell r="L91">
            <v>1128399857</v>
          </cell>
          <cell r="M91">
            <v>575608987</v>
          </cell>
          <cell r="N91">
            <v>670474750</v>
          </cell>
          <cell r="O91">
            <v>99034900</v>
          </cell>
          <cell r="P91">
            <v>1.4431207564181687</v>
          </cell>
          <cell r="Q91">
            <v>0.19789463565289292</v>
          </cell>
          <cell r="R91">
            <v>87604380</v>
          </cell>
          <cell r="S91">
            <v>95847371</v>
          </cell>
          <cell r="T91">
            <v>455077941</v>
          </cell>
          <cell r="U91">
            <v>476110328</v>
          </cell>
          <cell r="V91">
            <v>-6790288</v>
          </cell>
          <cell r="W91">
            <v>-4406881</v>
          </cell>
          <cell r="X91">
            <v>-1.4701786296714512E-2</v>
          </cell>
          <cell r="Y91">
            <v>-9.1711200295429996E-3</v>
          </cell>
          <cell r="Z91">
            <v>440077941</v>
          </cell>
          <cell r="AA91">
            <v>461110328</v>
          </cell>
          <cell r="AB91">
            <v>15000000</v>
          </cell>
          <cell r="AC91">
            <v>15000000</v>
          </cell>
          <cell r="AD91">
            <v>-21790288</v>
          </cell>
          <cell r="AE91">
            <v>-19406881</v>
          </cell>
          <cell r="AF91">
            <v>-4.7178581750856909E-2</v>
          </cell>
          <cell r="AG91">
            <v>-4.0387483812260302E-2</v>
          </cell>
          <cell r="AH91">
            <v>0</v>
          </cell>
          <cell r="AI91">
            <v>234214817</v>
          </cell>
          <cell r="AJ91">
            <v>0</v>
          </cell>
          <cell r="AK91">
            <v>-25834817</v>
          </cell>
          <cell r="AL91" t="str">
            <v/>
          </cell>
          <cell r="AM91">
            <v>-0.11030393948133521</v>
          </cell>
          <cell r="AN91">
            <v>-4094229</v>
          </cell>
          <cell r="AO91">
            <v>-3984777</v>
          </cell>
          <cell r="AP91">
            <v>435983712</v>
          </cell>
          <cell r="AQ91">
            <v>457125551</v>
          </cell>
        </row>
        <row r="92">
          <cell r="B92">
            <v>22710</v>
          </cell>
          <cell r="C92">
            <v>10</v>
          </cell>
          <cell r="D92" t="str">
            <v>PMTVA</v>
          </cell>
          <cell r="E92" t="str">
            <v>oui</v>
          </cell>
          <cell r="F92" t="str">
            <v>AT</v>
          </cell>
          <cell r="H92">
            <v>157384535</v>
          </cell>
          <cell r="I92">
            <v>157384535</v>
          </cell>
          <cell r="J92">
            <v>157384535</v>
          </cell>
          <cell r="K92">
            <v>157384535</v>
          </cell>
          <cell r="L92">
            <v>167300000</v>
          </cell>
          <cell r="M92">
            <v>167300000</v>
          </cell>
          <cell r="N92">
            <v>9915465</v>
          </cell>
          <cell r="O92">
            <v>9915465</v>
          </cell>
          <cell r="P92">
            <v>6.300152044799065E-2</v>
          </cell>
          <cell r="Q92">
            <v>6.300152044799065E-2</v>
          </cell>
          <cell r="T92">
            <v>165384535</v>
          </cell>
          <cell r="U92">
            <v>165384535</v>
          </cell>
          <cell r="V92">
            <v>8000000</v>
          </cell>
          <cell r="W92">
            <v>8000000</v>
          </cell>
          <cell r="X92">
            <v>5.0830915502593693E-2</v>
          </cell>
          <cell r="Y92">
            <v>5.0830915502593693E-2</v>
          </cell>
          <cell r="Z92">
            <v>165384535</v>
          </cell>
          <cell r="AA92">
            <v>165384535</v>
          </cell>
          <cell r="AB92" t="str">
            <v/>
          </cell>
          <cell r="AC92" t="str">
            <v/>
          </cell>
          <cell r="AD92">
            <v>8000000</v>
          </cell>
          <cell r="AE92">
            <v>8000000</v>
          </cell>
          <cell r="AF92">
            <v>5.0830915502593693E-2</v>
          </cell>
          <cell r="AG92">
            <v>5.0830915502593693E-2</v>
          </cell>
          <cell r="AH92">
            <v>0</v>
          </cell>
          <cell r="AI92">
            <v>158880000</v>
          </cell>
          <cell r="AJ92">
            <v>0</v>
          </cell>
          <cell r="AK92">
            <v>0</v>
          </cell>
          <cell r="AL92" t="str">
            <v/>
          </cell>
          <cell r="AM92">
            <v>0</v>
          </cell>
          <cell r="AN92">
            <v>0</v>
          </cell>
          <cell r="AO92">
            <v>0</v>
          </cell>
          <cell r="AP92">
            <v>165384535</v>
          </cell>
          <cell r="AQ92">
            <v>165384535</v>
          </cell>
        </row>
        <row r="93">
          <cell r="B93">
            <v>22711</v>
          </cell>
          <cell r="C93">
            <v>11</v>
          </cell>
          <cell r="D93" t="str">
            <v>Selection animale</v>
          </cell>
          <cell r="E93" t="str">
            <v>oui</v>
          </cell>
          <cell r="F93" t="str">
            <v>AT</v>
          </cell>
          <cell r="H93">
            <v>10675561</v>
          </cell>
          <cell r="I93">
            <v>10842534</v>
          </cell>
          <cell r="J93">
            <v>10675561</v>
          </cell>
          <cell r="K93">
            <v>10842534</v>
          </cell>
          <cell r="L93">
            <v>8675561</v>
          </cell>
          <cell r="M93">
            <v>8842534</v>
          </cell>
          <cell r="N93">
            <v>-2000000</v>
          </cell>
          <cell r="O93">
            <v>-2000000</v>
          </cell>
          <cell r="P93">
            <v>-0.1873437845561465</v>
          </cell>
          <cell r="Q93">
            <v>-0.18445872523895243</v>
          </cell>
          <cell r="R93">
            <v>8675561</v>
          </cell>
          <cell r="S93">
            <v>8842534</v>
          </cell>
          <cell r="T93">
            <v>8593749</v>
          </cell>
          <cell r="U93">
            <v>8844284</v>
          </cell>
          <cell r="V93">
            <v>-2081812</v>
          </cell>
          <cell r="W93">
            <v>-1998250</v>
          </cell>
          <cell r="X93">
            <v>-0.19500726940720023</v>
          </cell>
          <cell r="Y93">
            <v>-0.18429732385436837</v>
          </cell>
          <cell r="Z93">
            <v>8589370</v>
          </cell>
          <cell r="AA93">
            <v>8839905</v>
          </cell>
          <cell r="AB93">
            <v>4379</v>
          </cell>
          <cell r="AC93">
            <v>4379</v>
          </cell>
          <cell r="AD93">
            <v>-2086191</v>
          </cell>
          <cell r="AE93">
            <v>-2002629</v>
          </cell>
          <cell r="AF93">
            <v>-0.19541745862348592</v>
          </cell>
          <cell r="AG93">
            <v>-0.18470119623327905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 t="str">
            <v/>
          </cell>
          <cell r="AM93" t="str">
            <v/>
          </cell>
          <cell r="AN93">
            <v>4900000</v>
          </cell>
          <cell r="AO93">
            <v>4900000</v>
          </cell>
          <cell r="AP93">
            <v>13489370</v>
          </cell>
          <cell r="AQ93">
            <v>13739905</v>
          </cell>
        </row>
        <row r="94">
          <cell r="B94">
            <v>22712</v>
          </cell>
          <cell r="C94">
            <v>12</v>
          </cell>
          <cell r="D94" t="str">
            <v>Sélection végétale</v>
          </cell>
          <cell r="E94" t="str">
            <v>oui</v>
          </cell>
          <cell r="F94" t="str">
            <v>AT</v>
          </cell>
          <cell r="H94">
            <v>758188</v>
          </cell>
          <cell r="I94">
            <v>1591215</v>
          </cell>
          <cell r="J94">
            <v>758188</v>
          </cell>
          <cell r="K94">
            <v>1591215</v>
          </cell>
          <cell r="L94">
            <v>758188</v>
          </cell>
          <cell r="M94">
            <v>2034206</v>
          </cell>
          <cell r="N94">
            <v>0</v>
          </cell>
          <cell r="O94">
            <v>442991</v>
          </cell>
          <cell r="P94">
            <v>0</v>
          </cell>
          <cell r="Q94">
            <v>0.27839795376489035</v>
          </cell>
          <cell r="R94">
            <v>758188</v>
          </cell>
          <cell r="S94">
            <v>2034206</v>
          </cell>
          <cell r="T94">
            <v>0</v>
          </cell>
          <cell r="U94">
            <v>1192456</v>
          </cell>
          <cell r="V94">
            <v>-758188</v>
          </cell>
          <cell r="W94">
            <v>-398759</v>
          </cell>
          <cell r="X94">
            <v>-1</v>
          </cell>
          <cell r="Y94">
            <v>-0.25060032742275556</v>
          </cell>
          <cell r="Z94">
            <v>0</v>
          </cell>
          <cell r="AA94">
            <v>1192456</v>
          </cell>
          <cell r="AB94" t="str">
            <v/>
          </cell>
          <cell r="AC94" t="str">
            <v/>
          </cell>
          <cell r="AD94">
            <v>-758188</v>
          </cell>
          <cell r="AE94">
            <v>-398759</v>
          </cell>
          <cell r="AF94">
            <v>-1</v>
          </cell>
          <cell r="AG94">
            <v>-0.25060032742275556</v>
          </cell>
          <cell r="AH94">
            <v>0</v>
          </cell>
          <cell r="AI94">
            <v>1134817</v>
          </cell>
          <cell r="AJ94">
            <v>0</v>
          </cell>
          <cell r="AK94">
            <v>-1134817</v>
          </cell>
          <cell r="AL94" t="str">
            <v/>
          </cell>
          <cell r="AM94">
            <v>-1</v>
          </cell>
          <cell r="AN94">
            <v>0</v>
          </cell>
          <cell r="AO94">
            <v>0</v>
          </cell>
          <cell r="AP94">
            <v>0</v>
          </cell>
          <cell r="AQ94">
            <v>1192456</v>
          </cell>
        </row>
        <row r="95">
          <cell r="B95">
            <v>22713</v>
          </cell>
          <cell r="C95">
            <v>13</v>
          </cell>
          <cell r="D95" t="str">
            <v>Valorisation des produits : Politique de qualité</v>
          </cell>
          <cell r="E95" t="str">
            <v>oui</v>
          </cell>
          <cell r="F95" t="str">
            <v>AT</v>
          </cell>
          <cell r="H95">
            <v>2481510</v>
          </cell>
          <cell r="I95">
            <v>2481510</v>
          </cell>
          <cell r="J95">
            <v>2481510</v>
          </cell>
          <cell r="K95">
            <v>2481510</v>
          </cell>
          <cell r="L95">
            <v>1985010</v>
          </cell>
          <cell r="M95">
            <v>1985010</v>
          </cell>
          <cell r="N95">
            <v>-496500</v>
          </cell>
          <cell r="O95">
            <v>-496500</v>
          </cell>
          <cell r="P95">
            <v>-0.2000797901277851</v>
          </cell>
          <cell r="Q95">
            <v>-0.2000797901277851</v>
          </cell>
          <cell r="R95">
            <v>1985010</v>
          </cell>
          <cell r="S95">
            <v>1985010</v>
          </cell>
          <cell r="T95">
            <v>1465010</v>
          </cell>
          <cell r="U95">
            <v>1465010</v>
          </cell>
          <cell r="V95">
            <v>-1016500</v>
          </cell>
          <cell r="W95">
            <v>-1016500</v>
          </cell>
          <cell r="X95">
            <v>-0.40962962067450864</v>
          </cell>
          <cell r="Y95">
            <v>-0.40962962067450864</v>
          </cell>
          <cell r="Z95">
            <v>1465010</v>
          </cell>
          <cell r="AA95">
            <v>1465010</v>
          </cell>
          <cell r="AB95" t="str">
            <v/>
          </cell>
          <cell r="AC95" t="str">
            <v/>
          </cell>
          <cell r="AD95">
            <v>-1016500</v>
          </cell>
          <cell r="AE95">
            <v>-1016500</v>
          </cell>
          <cell r="AF95">
            <v>-0.40962962067450864</v>
          </cell>
          <cell r="AG95">
            <v>-0.40962962067450864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 t="str">
            <v/>
          </cell>
          <cell r="AM95" t="str">
            <v/>
          </cell>
          <cell r="AN95">
            <v>0</v>
          </cell>
          <cell r="AO95">
            <v>0</v>
          </cell>
          <cell r="AP95">
            <v>1465010</v>
          </cell>
          <cell r="AQ95">
            <v>1465010</v>
          </cell>
        </row>
        <row r="96">
          <cell r="B96">
            <v>22714</v>
          </cell>
          <cell r="C96">
            <v>14</v>
          </cell>
          <cell r="D96" t="str">
            <v>Fonctionnement de l’INAO</v>
          </cell>
          <cell r="E96" t="str">
            <v>oui</v>
          </cell>
          <cell r="F96" t="str">
            <v>AT</v>
          </cell>
          <cell r="H96">
            <v>13765862</v>
          </cell>
          <cell r="I96">
            <v>13765862</v>
          </cell>
          <cell r="J96">
            <v>13765862</v>
          </cell>
          <cell r="K96">
            <v>13765862</v>
          </cell>
          <cell r="L96">
            <v>14534210</v>
          </cell>
          <cell r="M96">
            <v>14534210</v>
          </cell>
          <cell r="N96">
            <v>768348</v>
          </cell>
          <cell r="O96">
            <v>768348</v>
          </cell>
          <cell r="P96">
            <v>5.5815465824079889E-2</v>
          </cell>
          <cell r="Q96">
            <v>5.5815465824079889E-2</v>
          </cell>
          <cell r="R96">
            <v>13140000</v>
          </cell>
          <cell r="S96">
            <v>13140000</v>
          </cell>
          <cell r="T96">
            <v>14500000</v>
          </cell>
          <cell r="U96">
            <v>14500000</v>
          </cell>
          <cell r="V96">
            <v>734138</v>
          </cell>
          <cell r="W96">
            <v>734138</v>
          </cell>
          <cell r="X96">
            <v>5.3330332673682188E-2</v>
          </cell>
          <cell r="Y96">
            <v>5.3330332673682188E-2</v>
          </cell>
          <cell r="Z96">
            <v>14500000</v>
          </cell>
          <cell r="AA96">
            <v>14500000</v>
          </cell>
          <cell r="AB96" t="str">
            <v/>
          </cell>
          <cell r="AC96" t="str">
            <v/>
          </cell>
          <cell r="AD96">
            <v>734138</v>
          </cell>
          <cell r="AE96">
            <v>734138</v>
          </cell>
          <cell r="AF96">
            <v>5.3330332673682188E-2</v>
          </cell>
          <cell r="AG96">
            <v>5.3330332673682188E-2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 t="str">
            <v/>
          </cell>
          <cell r="AM96" t="str">
            <v/>
          </cell>
          <cell r="AN96">
            <v>15771</v>
          </cell>
          <cell r="AO96">
            <v>15771</v>
          </cell>
          <cell r="AP96">
            <v>14515771</v>
          </cell>
          <cell r="AQ96">
            <v>14515771</v>
          </cell>
        </row>
        <row r="97">
          <cell r="B97">
            <v>22715</v>
          </cell>
          <cell r="C97">
            <v>15</v>
          </cell>
          <cell r="D97" t="str">
            <v>POA nationale</v>
          </cell>
          <cell r="E97" t="str">
            <v>oui</v>
          </cell>
          <cell r="F97" t="str">
            <v>AT</v>
          </cell>
          <cell r="H97">
            <v>13694121</v>
          </cell>
          <cell r="I97">
            <v>7672121</v>
          </cell>
          <cell r="J97">
            <v>13694121</v>
          </cell>
          <cell r="K97">
            <v>7672121</v>
          </cell>
          <cell r="L97">
            <v>13694121</v>
          </cell>
          <cell r="M97">
            <v>30293000</v>
          </cell>
          <cell r="N97">
            <v>0</v>
          </cell>
          <cell r="O97">
            <v>22620879</v>
          </cell>
          <cell r="P97">
            <v>0</v>
          </cell>
          <cell r="Q97">
            <v>2.9484518036146721</v>
          </cell>
          <cell r="T97">
            <v>28206623</v>
          </cell>
          <cell r="U97">
            <v>28996019</v>
          </cell>
          <cell r="V97">
            <v>14512502</v>
          </cell>
          <cell r="W97">
            <v>21323898</v>
          </cell>
          <cell r="X97">
            <v>1.0597614845085712</v>
          </cell>
          <cell r="Y97">
            <v>2.779400637711527</v>
          </cell>
          <cell r="Z97">
            <v>23206623</v>
          </cell>
          <cell r="AA97">
            <v>23996019</v>
          </cell>
          <cell r="AB97">
            <v>5000000</v>
          </cell>
          <cell r="AC97">
            <v>5000000</v>
          </cell>
          <cell r="AD97">
            <v>9512502</v>
          </cell>
          <cell r="AE97">
            <v>16323898</v>
          </cell>
          <cell r="AF97">
            <v>0.69464129899246541</v>
          </cell>
          <cell r="AG97">
            <v>2.1276903740178237</v>
          </cell>
          <cell r="AH97">
            <v>0</v>
          </cell>
          <cell r="AI97">
            <v>17700000</v>
          </cell>
          <cell r="AJ97">
            <v>0</v>
          </cell>
          <cell r="AK97">
            <v>-6000000</v>
          </cell>
          <cell r="AL97" t="str">
            <v/>
          </cell>
          <cell r="AM97">
            <v>-0.33898305084745761</v>
          </cell>
          <cell r="AN97">
            <v>-3210000</v>
          </cell>
          <cell r="AO97">
            <v>-3100548</v>
          </cell>
          <cell r="AP97">
            <v>19996623</v>
          </cell>
          <cell r="AQ97">
            <v>20895471</v>
          </cell>
        </row>
        <row r="98">
          <cell r="B98">
            <v>22716</v>
          </cell>
          <cell r="C98">
            <v>16</v>
          </cell>
          <cell r="D98" t="str">
            <v>POA régionale - CPER</v>
          </cell>
          <cell r="E98" t="str">
            <v>oui</v>
          </cell>
          <cell r="F98" t="str">
            <v>AT</v>
          </cell>
          <cell r="G98" t="str">
            <v>CPER</v>
          </cell>
          <cell r="H98">
            <v>8383004</v>
          </cell>
          <cell r="I98">
            <v>7131004</v>
          </cell>
          <cell r="J98">
            <v>8383004</v>
          </cell>
          <cell r="K98">
            <v>7131004</v>
          </cell>
          <cell r="L98">
            <v>4191502</v>
          </cell>
          <cell r="M98">
            <v>17253502</v>
          </cell>
          <cell r="N98">
            <v>-4191502</v>
          </cell>
          <cell r="O98">
            <v>10122498</v>
          </cell>
          <cell r="P98">
            <v>-0.5</v>
          </cell>
          <cell r="Q98">
            <v>1.4195053038814731</v>
          </cell>
          <cell r="T98">
            <v>0</v>
          </cell>
          <cell r="U98">
            <v>0</v>
          </cell>
          <cell r="V98">
            <v>-8383004</v>
          </cell>
          <cell r="W98">
            <v>-7131004</v>
          </cell>
          <cell r="X98">
            <v>-1</v>
          </cell>
          <cell r="Y98">
            <v>-1</v>
          </cell>
          <cell r="Z98">
            <v>0</v>
          </cell>
          <cell r="AA98">
            <v>0</v>
          </cell>
          <cell r="AB98" t="str">
            <v/>
          </cell>
          <cell r="AC98" t="str">
            <v/>
          </cell>
          <cell r="AD98">
            <v>-8383004</v>
          </cell>
          <cell r="AE98">
            <v>-7131004</v>
          </cell>
          <cell r="AF98">
            <v>-1</v>
          </cell>
          <cell r="AG98">
            <v>-1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 t="str">
            <v/>
          </cell>
          <cell r="AM98" t="str">
            <v/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22717</v>
          </cell>
          <cell r="C99">
            <v>17</v>
          </cell>
          <cell r="D99" t="str">
            <v>POA régionale - HCPER</v>
          </cell>
          <cell r="E99" t="str">
            <v>oui</v>
          </cell>
          <cell r="F99" t="str">
            <v>AT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Q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>
            <v>0</v>
          </cell>
          <cell r="AA99">
            <v>0</v>
          </cell>
          <cell r="AB99" t="str">
            <v/>
          </cell>
          <cell r="AC99" t="str">
            <v/>
          </cell>
          <cell r="AD99">
            <v>0</v>
          </cell>
          <cell r="AE99">
            <v>0</v>
          </cell>
          <cell r="AF99" t="str">
            <v/>
          </cell>
          <cell r="AG99" t="str">
            <v/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 t="str">
            <v/>
          </cell>
          <cell r="AM99" t="str">
            <v/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22718</v>
          </cell>
          <cell r="C100">
            <v>18</v>
          </cell>
          <cell r="D100" t="str">
            <v>FRAII - CPER</v>
          </cell>
          <cell r="E100" t="str">
            <v>oui</v>
          </cell>
          <cell r="F100" t="str">
            <v>AT</v>
          </cell>
          <cell r="G100" t="str">
            <v>CPER</v>
          </cell>
          <cell r="H100">
            <v>3009476</v>
          </cell>
          <cell r="I100">
            <v>2350476</v>
          </cell>
          <cell r="J100">
            <v>3009476</v>
          </cell>
          <cell r="K100">
            <v>2350476</v>
          </cell>
          <cell r="L100">
            <v>3100000</v>
          </cell>
          <cell r="M100">
            <v>5905000</v>
          </cell>
          <cell r="N100">
            <v>90524</v>
          </cell>
          <cell r="O100">
            <v>3554524</v>
          </cell>
          <cell r="P100">
            <v>3.0079655062874733E-2</v>
          </cell>
          <cell r="Q100">
            <v>1.5122570917550318</v>
          </cell>
          <cell r="T100">
            <v>0</v>
          </cell>
          <cell r="U100">
            <v>0</v>
          </cell>
          <cell r="V100">
            <v>-3009476</v>
          </cell>
          <cell r="W100">
            <v>-2350476</v>
          </cell>
          <cell r="X100">
            <v>-1</v>
          </cell>
          <cell r="Y100">
            <v>-1</v>
          </cell>
          <cell r="Z100">
            <v>0</v>
          </cell>
          <cell r="AA100">
            <v>0</v>
          </cell>
          <cell r="AB100" t="str">
            <v/>
          </cell>
          <cell r="AC100" t="str">
            <v/>
          </cell>
          <cell r="AD100">
            <v>-3009476</v>
          </cell>
          <cell r="AE100">
            <v>-2350476</v>
          </cell>
          <cell r="AF100">
            <v>-1</v>
          </cell>
          <cell r="AG100">
            <v>-1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 t="str">
            <v/>
          </cell>
          <cell r="AM100" t="str">
            <v/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B101">
            <v>22719</v>
          </cell>
          <cell r="C101">
            <v>19</v>
          </cell>
          <cell r="D101" t="str">
            <v>FRAII - HCPER</v>
          </cell>
          <cell r="E101" t="str">
            <v>oui</v>
          </cell>
          <cell r="F101" t="str">
            <v>AT</v>
          </cell>
          <cell r="H101">
            <v>1621418</v>
          </cell>
          <cell r="I101">
            <v>1798418</v>
          </cell>
          <cell r="J101">
            <v>1621418</v>
          </cell>
          <cell r="K101">
            <v>1798418</v>
          </cell>
          <cell r="L101">
            <v>2221000</v>
          </cell>
          <cell r="M101">
            <v>2221000</v>
          </cell>
          <cell r="N101">
            <v>599582</v>
          </cell>
          <cell r="O101">
            <v>422582</v>
          </cell>
          <cell r="P101">
            <v>0.3697886664635523</v>
          </cell>
          <cell r="Q101">
            <v>0.23497429407401393</v>
          </cell>
          <cell r="T101">
            <v>0</v>
          </cell>
          <cell r="U101">
            <v>0</v>
          </cell>
          <cell r="V101">
            <v>-1621418</v>
          </cell>
          <cell r="W101">
            <v>-1798418</v>
          </cell>
          <cell r="X101">
            <v>-1</v>
          </cell>
          <cell r="Y101">
            <v>-1</v>
          </cell>
          <cell r="Z101">
            <v>0</v>
          </cell>
          <cell r="AA101">
            <v>0</v>
          </cell>
          <cell r="AB101" t="str">
            <v/>
          </cell>
          <cell r="AC101" t="str">
            <v/>
          </cell>
          <cell r="AD101">
            <v>-1621418</v>
          </cell>
          <cell r="AE101">
            <v>-1798418</v>
          </cell>
          <cell r="AF101">
            <v>-1</v>
          </cell>
          <cell r="AG101">
            <v>-1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 t="str">
            <v/>
          </cell>
          <cell r="AM101" t="str">
            <v/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22720</v>
          </cell>
          <cell r="C102">
            <v>20</v>
          </cell>
          <cell r="D102" t="str">
            <v>Sucre des DOM</v>
          </cell>
          <cell r="E102" t="str">
            <v>oui</v>
          </cell>
          <cell r="F102" t="str">
            <v>AT</v>
          </cell>
          <cell r="H102">
            <v>65097545</v>
          </cell>
          <cell r="I102">
            <v>65097545</v>
          </cell>
          <cell r="J102">
            <v>65097545</v>
          </cell>
          <cell r="K102">
            <v>65097545</v>
          </cell>
          <cell r="L102">
            <v>712000000</v>
          </cell>
          <cell r="M102">
            <v>60000000</v>
          </cell>
          <cell r="N102">
            <v>646902455</v>
          </cell>
          <cell r="O102">
            <v>-5097545</v>
          </cell>
          <cell r="P102">
            <v>9.9374324331278547</v>
          </cell>
          <cell r="Q102">
            <v>-7.8306255635293157E-2</v>
          </cell>
          <cell r="R102">
            <v>60000000</v>
          </cell>
          <cell r="S102">
            <v>60000000</v>
          </cell>
          <cell r="T102">
            <v>60000000</v>
          </cell>
          <cell r="U102">
            <v>60000000</v>
          </cell>
          <cell r="V102">
            <v>-5097545</v>
          </cell>
          <cell r="W102">
            <v>-5097545</v>
          </cell>
          <cell r="X102">
            <v>-7.8306255635293157E-2</v>
          </cell>
          <cell r="Y102">
            <v>-7.8306255635293157E-2</v>
          </cell>
          <cell r="Z102">
            <v>60000000</v>
          </cell>
          <cell r="AA102">
            <v>60000000</v>
          </cell>
          <cell r="AB102" t="str">
            <v/>
          </cell>
          <cell r="AC102" t="str">
            <v/>
          </cell>
          <cell r="AD102">
            <v>-5097545</v>
          </cell>
          <cell r="AE102">
            <v>-5097545</v>
          </cell>
          <cell r="AF102">
            <v>-7.8306255635293157E-2</v>
          </cell>
          <cell r="AG102">
            <v>-7.8306255635293157E-2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 t="str">
            <v/>
          </cell>
          <cell r="AM102" t="str">
            <v/>
          </cell>
          <cell r="AN102">
            <v>0</v>
          </cell>
          <cell r="AO102">
            <v>0</v>
          </cell>
          <cell r="AP102">
            <v>60000000</v>
          </cell>
          <cell r="AQ102">
            <v>60000000</v>
          </cell>
        </row>
        <row r="103">
          <cell r="B103">
            <v>22721</v>
          </cell>
          <cell r="C103">
            <v>21</v>
          </cell>
          <cell r="D103" t="str">
            <v>Charges de bonification PSE et PPVS</v>
          </cell>
          <cell r="E103" t="str">
            <v>oui</v>
          </cell>
          <cell r="F103" t="str">
            <v>AT</v>
          </cell>
          <cell r="H103">
            <v>5854245</v>
          </cell>
          <cell r="I103">
            <v>7259225</v>
          </cell>
          <cell r="J103">
            <v>5854245</v>
          </cell>
          <cell r="K103">
            <v>7259225</v>
          </cell>
          <cell r="L103">
            <v>0</v>
          </cell>
          <cell r="M103">
            <v>6800000</v>
          </cell>
          <cell r="N103">
            <v>-5854245</v>
          </cell>
          <cell r="O103">
            <v>-459225</v>
          </cell>
          <cell r="P103">
            <v>-1</v>
          </cell>
          <cell r="Q103">
            <v>-6.3260885287341279E-2</v>
          </cell>
          <cell r="R103">
            <v>0</v>
          </cell>
          <cell r="S103">
            <v>6800000</v>
          </cell>
          <cell r="T103">
            <v>0</v>
          </cell>
          <cell r="U103">
            <v>6800000</v>
          </cell>
          <cell r="V103">
            <v>-5854245</v>
          </cell>
          <cell r="W103">
            <v>-459225</v>
          </cell>
          <cell r="X103">
            <v>-1</v>
          </cell>
          <cell r="Y103">
            <v>-6.3260885287341279E-2</v>
          </cell>
          <cell r="Z103">
            <v>0</v>
          </cell>
          <cell r="AA103">
            <v>6800000</v>
          </cell>
          <cell r="AB103" t="str">
            <v/>
          </cell>
          <cell r="AC103" t="str">
            <v/>
          </cell>
          <cell r="AD103">
            <v>-5854245</v>
          </cell>
          <cell r="AE103">
            <v>-459225</v>
          </cell>
          <cell r="AF103">
            <v>-1</v>
          </cell>
          <cell r="AG103">
            <v>-6.3260885287341279E-2</v>
          </cell>
          <cell r="AH103">
            <v>0</v>
          </cell>
          <cell r="AI103">
            <v>4500000</v>
          </cell>
          <cell r="AJ103">
            <v>0</v>
          </cell>
          <cell r="AK103">
            <v>-1700000</v>
          </cell>
          <cell r="AL103" t="str">
            <v/>
          </cell>
          <cell r="AM103">
            <v>-0.37777777777777777</v>
          </cell>
          <cell r="AN103">
            <v>0</v>
          </cell>
          <cell r="AO103">
            <v>0</v>
          </cell>
          <cell r="AP103">
            <v>0</v>
          </cell>
          <cell r="AQ103">
            <v>6800000</v>
          </cell>
        </row>
        <row r="104">
          <cell r="B104">
            <v>22722</v>
          </cell>
          <cell r="C104">
            <v>22</v>
          </cell>
          <cell r="D104" t="str">
            <v>Offices agricoles : adaptation des filières aux marchés</v>
          </cell>
          <cell r="E104" t="str">
            <v>oui</v>
          </cell>
          <cell r="F104" t="str">
            <v>AT</v>
          </cell>
          <cell r="H104">
            <v>176497143</v>
          </cell>
          <cell r="I104">
            <v>200497143</v>
          </cell>
          <cell r="J104">
            <v>176497143</v>
          </cell>
          <cell r="K104">
            <v>200497143</v>
          </cell>
          <cell r="L104">
            <v>195997143</v>
          </cell>
          <cell r="M104">
            <v>254497403</v>
          </cell>
          <cell r="N104">
            <v>19500000</v>
          </cell>
          <cell r="O104">
            <v>54000260</v>
          </cell>
          <cell r="P104">
            <v>0.11048337479321124</v>
          </cell>
          <cell r="Q104">
            <v>0.2693318178603672</v>
          </cell>
          <cell r="T104">
            <v>174082403</v>
          </cell>
          <cell r="U104">
            <v>186082403</v>
          </cell>
          <cell r="V104">
            <v>-2414740</v>
          </cell>
          <cell r="W104">
            <v>-14414740</v>
          </cell>
          <cell r="X104">
            <v>-1.3681467920418406E-2</v>
          </cell>
          <cell r="Y104">
            <v>-7.1894989546060509E-2</v>
          </cell>
          <cell r="Z104">
            <v>164082403</v>
          </cell>
          <cell r="AA104">
            <v>176082403</v>
          </cell>
          <cell r="AB104">
            <v>10000000</v>
          </cell>
          <cell r="AC104">
            <v>10000000</v>
          </cell>
          <cell r="AD104">
            <v>-12414740</v>
          </cell>
          <cell r="AE104">
            <v>-24414740</v>
          </cell>
          <cell r="AF104">
            <v>-7.0339608840013917E-2</v>
          </cell>
          <cell r="AG104">
            <v>-0.12177101196898352</v>
          </cell>
          <cell r="AH104">
            <v>0</v>
          </cell>
          <cell r="AI104">
            <v>52000000</v>
          </cell>
          <cell r="AJ104">
            <v>0</v>
          </cell>
          <cell r="AK104">
            <v>-17000000</v>
          </cell>
          <cell r="AL104" t="str">
            <v/>
          </cell>
          <cell r="AM104">
            <v>-0.32692307692307693</v>
          </cell>
          <cell r="AN104">
            <v>-5800000</v>
          </cell>
          <cell r="AO104">
            <v>-5800000</v>
          </cell>
          <cell r="AP104">
            <v>158282403</v>
          </cell>
          <cell r="AQ104">
            <v>170282403</v>
          </cell>
        </row>
        <row r="105">
          <cell r="B105">
            <v>22731</v>
          </cell>
          <cell r="C105">
            <v>31</v>
          </cell>
          <cell r="D105" t="str">
            <v>Adaptation des filières aux marchés - autres</v>
          </cell>
          <cell r="E105" t="str">
            <v>oui</v>
          </cell>
          <cell r="F105" t="str">
            <v>AT</v>
          </cell>
          <cell r="H105">
            <v>2645621</v>
          </cell>
          <cell r="I105">
            <v>2645621</v>
          </cell>
          <cell r="J105">
            <v>2645621</v>
          </cell>
          <cell r="K105">
            <v>2645621</v>
          </cell>
          <cell r="L105">
            <v>3943122</v>
          </cell>
          <cell r="M105">
            <v>3943122</v>
          </cell>
          <cell r="N105">
            <v>1297501</v>
          </cell>
          <cell r="O105">
            <v>1297501</v>
          </cell>
          <cell r="P105">
            <v>0.49043343698889597</v>
          </cell>
          <cell r="Q105">
            <v>0.49043343698889597</v>
          </cell>
          <cell r="R105">
            <v>2845621</v>
          </cell>
          <cell r="S105">
            <v>2845621</v>
          </cell>
          <cell r="T105">
            <v>2845621</v>
          </cell>
          <cell r="U105">
            <v>2845621</v>
          </cell>
          <cell r="V105">
            <v>200000</v>
          </cell>
          <cell r="W105">
            <v>200000</v>
          </cell>
          <cell r="X105">
            <v>7.5596617958505766E-2</v>
          </cell>
          <cell r="Y105">
            <v>7.5596617958505766E-2</v>
          </cell>
          <cell r="Z105">
            <v>2850000</v>
          </cell>
          <cell r="AA105">
            <v>2850000</v>
          </cell>
          <cell r="AB105">
            <v>-4379</v>
          </cell>
          <cell r="AC105">
            <v>-4379</v>
          </cell>
          <cell r="AD105">
            <v>204379</v>
          </cell>
          <cell r="AE105">
            <v>204379</v>
          </cell>
          <cell r="AF105">
            <v>7.7251805908707255E-2</v>
          </cell>
          <cell r="AG105">
            <v>7.7251805908707255E-2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 t="str">
            <v/>
          </cell>
          <cell r="AM105" t="str">
            <v/>
          </cell>
          <cell r="AN105">
            <v>0</v>
          </cell>
          <cell r="AO105">
            <v>0</v>
          </cell>
          <cell r="AP105">
            <v>2850000</v>
          </cell>
          <cell r="AQ105">
            <v>2850000</v>
          </cell>
        </row>
        <row r="106">
          <cell r="B106">
            <v>22732</v>
          </cell>
          <cell r="C106">
            <v>32</v>
          </cell>
          <cell r="D106" t="str">
            <v>Influenza aviaire</v>
          </cell>
          <cell r="E106" t="str">
            <v>non</v>
          </cell>
          <cell r="F106" t="str">
            <v>AT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3943122</v>
          </cell>
          <cell r="M106">
            <v>3943122</v>
          </cell>
          <cell r="N106">
            <v>3943122</v>
          </cell>
          <cell r="O106">
            <v>3943122</v>
          </cell>
          <cell r="P106" t="str">
            <v/>
          </cell>
          <cell r="Q106" t="str">
            <v/>
          </cell>
          <cell r="R106">
            <v>200000</v>
          </cell>
          <cell r="S106">
            <v>200000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>
            <v>0</v>
          </cell>
          <cell r="AO106">
            <v>0</v>
          </cell>
          <cell r="AP106" t="str">
            <v/>
          </cell>
          <cell r="AQ106" t="str">
            <v/>
          </cell>
        </row>
        <row r="107">
          <cell r="B107" t="str">
            <v/>
          </cell>
          <cell r="C107" t="str">
            <v>Action 2</v>
          </cell>
          <cell r="D107" t="str">
            <v>Gestion des aléas de production</v>
          </cell>
          <cell r="E107" t="str">
            <v/>
          </cell>
          <cell r="F107" t="str">
            <v/>
          </cell>
          <cell r="H107">
            <v>57002933</v>
          </cell>
          <cell r="I107">
            <v>59818276</v>
          </cell>
          <cell r="J107">
            <v>57002933</v>
          </cell>
          <cell r="K107">
            <v>59818276</v>
          </cell>
          <cell r="L107">
            <v>155000000</v>
          </cell>
          <cell r="M107">
            <v>154500000</v>
          </cell>
          <cell r="N107">
            <v>97997067</v>
          </cell>
          <cell r="O107">
            <v>94681724</v>
          </cell>
          <cell r="P107">
            <v>1.719158328221462</v>
          </cell>
          <cell r="Q107">
            <v>1.5828226811484838</v>
          </cell>
          <cell r="R107">
            <v>30000000</v>
          </cell>
          <cell r="S107">
            <v>29500000</v>
          </cell>
          <cell r="T107">
            <v>60000000</v>
          </cell>
          <cell r="U107">
            <v>59500000</v>
          </cell>
          <cell r="V107">
            <v>2997067</v>
          </cell>
          <cell r="W107">
            <v>-318276</v>
          </cell>
          <cell r="X107">
            <v>5.2577417376049755E-2</v>
          </cell>
          <cell r="Y107">
            <v>-5.3207150269593195E-3</v>
          </cell>
          <cell r="Z107">
            <v>60000000</v>
          </cell>
          <cell r="AA107">
            <v>57100000</v>
          </cell>
          <cell r="AB107">
            <v>0</v>
          </cell>
          <cell r="AC107">
            <v>2400000</v>
          </cell>
          <cell r="AD107">
            <v>2997067</v>
          </cell>
          <cell r="AE107">
            <v>-2718276</v>
          </cell>
          <cell r="AF107">
            <v>5.2577417376049755E-2</v>
          </cell>
          <cell r="AG107">
            <v>-4.5442232404023147E-2</v>
          </cell>
          <cell r="AH107">
            <v>0</v>
          </cell>
          <cell r="AI107">
            <v>8000000</v>
          </cell>
          <cell r="AJ107">
            <v>0</v>
          </cell>
          <cell r="AK107">
            <v>-4000000</v>
          </cell>
          <cell r="AL107" t="str">
            <v/>
          </cell>
          <cell r="AM107">
            <v>-0.5</v>
          </cell>
          <cell r="AN107">
            <v>0</v>
          </cell>
          <cell r="AO107">
            <v>0</v>
          </cell>
          <cell r="AP107">
            <v>60000000</v>
          </cell>
          <cell r="AQ107">
            <v>57100000</v>
          </cell>
        </row>
        <row r="108">
          <cell r="B108">
            <v>22740</v>
          </cell>
          <cell r="C108">
            <v>40</v>
          </cell>
          <cell r="D108" t="str">
            <v>FAC financier</v>
          </cell>
          <cell r="E108" t="str">
            <v>oui</v>
          </cell>
          <cell r="F108" t="str">
            <v>AT</v>
          </cell>
          <cell r="H108">
            <v>4972992</v>
          </cell>
          <cell r="I108">
            <v>4972992</v>
          </cell>
          <cell r="J108">
            <v>4972992</v>
          </cell>
          <cell r="K108">
            <v>4972992</v>
          </cell>
          <cell r="L108">
            <v>5000000</v>
          </cell>
          <cell r="M108">
            <v>5000000</v>
          </cell>
          <cell r="N108">
            <v>27008</v>
          </cell>
          <cell r="O108">
            <v>27008</v>
          </cell>
          <cell r="P108">
            <v>5.4309357425067241E-3</v>
          </cell>
          <cell r="Q108">
            <v>5.4309357425067241E-3</v>
          </cell>
          <cell r="R108">
            <v>5000000</v>
          </cell>
          <cell r="S108">
            <v>5000000</v>
          </cell>
          <cell r="T108">
            <v>5000000</v>
          </cell>
          <cell r="U108">
            <v>5000000</v>
          </cell>
          <cell r="V108">
            <v>27008</v>
          </cell>
          <cell r="W108">
            <v>27008</v>
          </cell>
          <cell r="X108">
            <v>5.4309357425067241E-3</v>
          </cell>
          <cell r="Y108">
            <v>5.4309357425067241E-3</v>
          </cell>
          <cell r="Z108">
            <v>5000000</v>
          </cell>
          <cell r="AA108">
            <v>5000000</v>
          </cell>
          <cell r="AB108" t="str">
            <v/>
          </cell>
          <cell r="AC108" t="str">
            <v/>
          </cell>
          <cell r="AD108">
            <v>27008</v>
          </cell>
          <cell r="AE108">
            <v>27008</v>
          </cell>
          <cell r="AF108">
            <v>5.4309357425067241E-3</v>
          </cell>
          <cell r="AG108">
            <v>5.4309357425067241E-3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 t="str">
            <v/>
          </cell>
          <cell r="AM108" t="str">
            <v/>
          </cell>
          <cell r="AN108">
            <v>0</v>
          </cell>
          <cell r="AO108">
            <v>0</v>
          </cell>
          <cell r="AP108">
            <v>5000000</v>
          </cell>
          <cell r="AQ108">
            <v>5000000</v>
          </cell>
        </row>
        <row r="109">
          <cell r="B109">
            <v>22741</v>
          </cell>
          <cell r="C109">
            <v>41</v>
          </cell>
          <cell r="D109" t="str">
            <v>FAC social</v>
          </cell>
          <cell r="E109" t="str">
            <v>oui</v>
          </cell>
          <cell r="F109" t="str">
            <v>AT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>
            <v>0</v>
          </cell>
          <cell r="AA109">
            <v>0</v>
          </cell>
          <cell r="AB109" t="str">
            <v/>
          </cell>
          <cell r="AC109" t="str">
            <v/>
          </cell>
          <cell r="AD109">
            <v>0</v>
          </cell>
          <cell r="AE109">
            <v>0</v>
          </cell>
          <cell r="AF109" t="str">
            <v/>
          </cell>
          <cell r="AG109" t="str">
            <v/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/>
          </cell>
          <cell r="AM109" t="str">
            <v/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22742</v>
          </cell>
          <cell r="C110">
            <v>42</v>
          </cell>
          <cell r="D110" t="str">
            <v>Charges de bonification - aléas de la production</v>
          </cell>
          <cell r="E110" t="str">
            <v>oui</v>
          </cell>
          <cell r="F110" t="str">
            <v>AT</v>
          </cell>
          <cell r="H110">
            <v>27135941</v>
          </cell>
          <cell r="I110">
            <v>29951284</v>
          </cell>
          <cell r="J110">
            <v>27135941</v>
          </cell>
          <cell r="K110">
            <v>29951284</v>
          </cell>
          <cell r="L110">
            <v>25000000</v>
          </cell>
          <cell r="M110">
            <v>24500000</v>
          </cell>
          <cell r="N110">
            <v>-2135941</v>
          </cell>
          <cell r="O110">
            <v>-5451284</v>
          </cell>
          <cell r="P110">
            <v>-7.8712619547632423E-2</v>
          </cell>
          <cell r="Q110">
            <v>-0.18200501854945517</v>
          </cell>
          <cell r="R110">
            <v>25000000</v>
          </cell>
          <cell r="S110">
            <v>24500000</v>
          </cell>
          <cell r="T110">
            <v>25000000</v>
          </cell>
          <cell r="U110">
            <v>24500000</v>
          </cell>
          <cell r="V110">
            <v>-2135941</v>
          </cell>
          <cell r="W110">
            <v>-5451284</v>
          </cell>
          <cell r="X110">
            <v>-7.8712619547632423E-2</v>
          </cell>
          <cell r="Y110">
            <v>-0.18200501854945517</v>
          </cell>
          <cell r="Z110">
            <v>25000000</v>
          </cell>
          <cell r="AA110">
            <v>22100000</v>
          </cell>
          <cell r="AB110" t="str">
            <v/>
          </cell>
          <cell r="AC110">
            <v>2400000</v>
          </cell>
          <cell r="AD110">
            <v>-2135941</v>
          </cell>
          <cell r="AE110">
            <v>-7851284</v>
          </cell>
          <cell r="AF110">
            <v>-7.8712619547632423E-2</v>
          </cell>
          <cell r="AG110">
            <v>-0.26213513918134529</v>
          </cell>
          <cell r="AH110">
            <v>0</v>
          </cell>
          <cell r="AI110">
            <v>8000000</v>
          </cell>
          <cell r="AJ110">
            <v>0</v>
          </cell>
          <cell r="AK110">
            <v>-4000000</v>
          </cell>
          <cell r="AL110" t="str">
            <v/>
          </cell>
          <cell r="AM110">
            <v>-0.5</v>
          </cell>
          <cell r="AN110">
            <v>0</v>
          </cell>
          <cell r="AO110">
            <v>0</v>
          </cell>
          <cell r="AP110">
            <v>25000000</v>
          </cell>
          <cell r="AQ110">
            <v>22100000</v>
          </cell>
        </row>
        <row r="111">
          <cell r="B111">
            <v>22743</v>
          </cell>
          <cell r="C111">
            <v>43</v>
          </cell>
          <cell r="D111" t="str">
            <v>Assurance récolte</v>
          </cell>
          <cell r="E111" t="str">
            <v>oui</v>
          </cell>
          <cell r="F111" t="str">
            <v>AT</v>
          </cell>
          <cell r="H111">
            <v>24894000</v>
          </cell>
          <cell r="I111">
            <v>24894000</v>
          </cell>
          <cell r="J111">
            <v>24894000</v>
          </cell>
          <cell r="K111">
            <v>24894000</v>
          </cell>
          <cell r="L111">
            <v>40000000</v>
          </cell>
          <cell r="M111">
            <v>40000000</v>
          </cell>
          <cell r="N111">
            <v>15106000</v>
          </cell>
          <cell r="O111">
            <v>15106000</v>
          </cell>
          <cell r="P111">
            <v>0.60681288663935085</v>
          </cell>
          <cell r="Q111">
            <v>0.60681288663935085</v>
          </cell>
          <cell r="T111">
            <v>30000000</v>
          </cell>
          <cell r="U111">
            <v>30000000</v>
          </cell>
          <cell r="V111">
            <v>5106000</v>
          </cell>
          <cell r="W111">
            <v>5106000</v>
          </cell>
          <cell r="X111">
            <v>0.20510966497951313</v>
          </cell>
          <cell r="Y111">
            <v>0.20510966497951313</v>
          </cell>
          <cell r="Z111">
            <v>30000000</v>
          </cell>
          <cell r="AA111">
            <v>30000000</v>
          </cell>
          <cell r="AB111" t="str">
            <v/>
          </cell>
          <cell r="AC111" t="str">
            <v/>
          </cell>
          <cell r="AD111">
            <v>5106000</v>
          </cell>
          <cell r="AE111">
            <v>5106000</v>
          </cell>
          <cell r="AF111">
            <v>0.20510966497951313</v>
          </cell>
          <cell r="AG111">
            <v>0.20510966497951313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 t="str">
            <v/>
          </cell>
          <cell r="AM111" t="str">
            <v/>
          </cell>
          <cell r="AN111">
            <v>0</v>
          </cell>
          <cell r="AO111">
            <v>0</v>
          </cell>
          <cell r="AP111">
            <v>30000000</v>
          </cell>
          <cell r="AQ111">
            <v>30000000</v>
          </cell>
        </row>
        <row r="112">
          <cell r="B112">
            <v>22744</v>
          </cell>
          <cell r="C112">
            <v>44</v>
          </cell>
          <cell r="D112" t="str">
            <v>FNGCA</v>
          </cell>
          <cell r="E112" t="str">
            <v>oui</v>
          </cell>
          <cell r="F112" t="str">
            <v>AT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85000000</v>
          </cell>
          <cell r="M112">
            <v>85000000</v>
          </cell>
          <cell r="N112">
            <v>85000000</v>
          </cell>
          <cell r="O112">
            <v>85000000</v>
          </cell>
          <cell r="P112" t="str">
            <v/>
          </cell>
          <cell r="Q112" t="str">
            <v/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>
            <v>0</v>
          </cell>
          <cell r="AA112">
            <v>0</v>
          </cell>
          <cell r="AB112" t="str">
            <v/>
          </cell>
          <cell r="AC112" t="str">
            <v/>
          </cell>
          <cell r="AD112">
            <v>0</v>
          </cell>
          <cell r="AE112">
            <v>0</v>
          </cell>
          <cell r="AF112" t="str">
            <v/>
          </cell>
          <cell r="AG112" t="str">
            <v/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 t="str">
            <v/>
          </cell>
          <cell r="AM112" t="str">
            <v/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 t="str">
            <v/>
          </cell>
          <cell r="C113" t="str">
            <v>Action 3</v>
          </cell>
          <cell r="D113" t="str">
            <v>Promotion à l'international des produits</v>
          </cell>
          <cell r="E113" t="str">
            <v/>
          </cell>
          <cell r="F113" t="str">
            <v/>
          </cell>
          <cell r="H113">
            <v>34418361</v>
          </cell>
          <cell r="I113">
            <v>34418361</v>
          </cell>
          <cell r="J113">
            <v>34418361</v>
          </cell>
          <cell r="K113">
            <v>34418361</v>
          </cell>
          <cell r="L113">
            <v>48900544</v>
          </cell>
          <cell r="M113">
            <v>55409284</v>
          </cell>
          <cell r="N113">
            <v>14482183</v>
          </cell>
          <cell r="O113">
            <v>20990923</v>
          </cell>
          <cell r="P113">
            <v>0.42076910634995085</v>
          </cell>
          <cell r="Q113">
            <v>0.60987572882973717</v>
          </cell>
          <cell r="R113">
            <v>22000000</v>
          </cell>
          <cell r="S113">
            <v>22000000</v>
          </cell>
          <cell r="T113">
            <v>42089284</v>
          </cell>
          <cell r="U113">
            <v>41089284</v>
          </cell>
          <cell r="V113">
            <v>7670923</v>
          </cell>
          <cell r="W113">
            <v>6670923</v>
          </cell>
          <cell r="X113">
            <v>0.22287298921642434</v>
          </cell>
          <cell r="Y113">
            <v>0.19381872948569515</v>
          </cell>
          <cell r="Z113">
            <v>42089284</v>
          </cell>
          <cell r="AA113">
            <v>41089284</v>
          </cell>
          <cell r="AB113">
            <v>0</v>
          </cell>
          <cell r="AC113">
            <v>0</v>
          </cell>
          <cell r="AD113">
            <v>7670923</v>
          </cell>
          <cell r="AE113">
            <v>6670923</v>
          </cell>
          <cell r="AF113">
            <v>0.22287298921642434</v>
          </cell>
          <cell r="AG113">
            <v>0.19381872948569515</v>
          </cell>
          <cell r="AH113">
            <v>0</v>
          </cell>
          <cell r="AI113">
            <v>2000000</v>
          </cell>
          <cell r="AJ113">
            <v>0</v>
          </cell>
          <cell r="AK113">
            <v>1300000</v>
          </cell>
          <cell r="AL113" t="str">
            <v/>
          </cell>
          <cell r="AM113">
            <v>0.65</v>
          </cell>
          <cell r="AN113">
            <v>0</v>
          </cell>
          <cell r="AO113">
            <v>0</v>
          </cell>
          <cell r="AP113">
            <v>42089284</v>
          </cell>
          <cell r="AQ113">
            <v>41089284</v>
          </cell>
        </row>
        <row r="114">
          <cell r="B114">
            <v>22750</v>
          </cell>
          <cell r="C114">
            <v>50</v>
          </cell>
          <cell r="D114" t="str">
            <v>Actions internationales des offices</v>
          </cell>
          <cell r="E114" t="str">
            <v>oui</v>
          </cell>
          <cell r="F114" t="str">
            <v>AT</v>
          </cell>
          <cell r="H114">
            <v>13580544</v>
          </cell>
          <cell r="I114">
            <v>13580544</v>
          </cell>
          <cell r="J114">
            <v>13580544</v>
          </cell>
          <cell r="K114">
            <v>13580544</v>
          </cell>
          <cell r="L114">
            <v>21580544</v>
          </cell>
          <cell r="M114">
            <v>28089284</v>
          </cell>
          <cell r="N114">
            <v>8000000</v>
          </cell>
          <cell r="O114">
            <v>14508740</v>
          </cell>
          <cell r="P114">
            <v>0.58907802220588512</v>
          </cell>
          <cell r="Q114">
            <v>1.0683474829874267</v>
          </cell>
          <cell r="T114">
            <v>20089284</v>
          </cell>
          <cell r="U114">
            <v>19089284</v>
          </cell>
          <cell r="V114">
            <v>6508740</v>
          </cell>
          <cell r="W114">
            <v>5508740</v>
          </cell>
          <cell r="X114">
            <v>0.47926946078154159</v>
          </cell>
          <cell r="Y114">
            <v>0.40563470800580598</v>
          </cell>
          <cell r="Z114">
            <v>20089284</v>
          </cell>
          <cell r="AA114">
            <v>19089284</v>
          </cell>
          <cell r="AB114" t="str">
            <v/>
          </cell>
          <cell r="AC114" t="str">
            <v/>
          </cell>
          <cell r="AD114">
            <v>6508740</v>
          </cell>
          <cell r="AE114">
            <v>5508740</v>
          </cell>
          <cell r="AF114">
            <v>0.47926946078154159</v>
          </cell>
          <cell r="AG114">
            <v>0.40563470800580598</v>
          </cell>
          <cell r="AH114">
            <v>0</v>
          </cell>
          <cell r="AI114">
            <v>2000000</v>
          </cell>
          <cell r="AJ114">
            <v>0</v>
          </cell>
          <cell r="AK114">
            <v>1300000</v>
          </cell>
          <cell r="AL114" t="str">
            <v/>
          </cell>
          <cell r="AM114">
            <v>0.65</v>
          </cell>
          <cell r="AN114">
            <v>0</v>
          </cell>
          <cell r="AO114">
            <v>0</v>
          </cell>
          <cell r="AP114">
            <v>20089284</v>
          </cell>
          <cell r="AQ114">
            <v>19089284</v>
          </cell>
        </row>
        <row r="115">
          <cell r="B115">
            <v>22759</v>
          </cell>
          <cell r="C115">
            <v>59</v>
          </cell>
          <cell r="D115" t="str">
            <v>Autres actions internationales et coopération technique</v>
          </cell>
          <cell r="E115" t="str">
            <v>oui</v>
          </cell>
          <cell r="F115" t="str">
            <v>AT</v>
          </cell>
          <cell r="H115">
            <v>20837817</v>
          </cell>
          <cell r="I115">
            <v>20837817</v>
          </cell>
          <cell r="J115">
            <v>20837817</v>
          </cell>
          <cell r="K115">
            <v>20837817</v>
          </cell>
          <cell r="L115">
            <v>27320000</v>
          </cell>
          <cell r="M115">
            <v>27320000</v>
          </cell>
          <cell r="N115">
            <v>6482183</v>
          </cell>
          <cell r="O115">
            <v>6482183</v>
          </cell>
          <cell r="P115">
            <v>0.31107783507264702</v>
          </cell>
          <cell r="Q115">
            <v>0.31107783507264702</v>
          </cell>
          <cell r="R115">
            <v>22000000</v>
          </cell>
          <cell r="S115">
            <v>22000000</v>
          </cell>
          <cell r="T115">
            <v>22000000</v>
          </cell>
          <cell r="U115">
            <v>22000000</v>
          </cell>
          <cell r="V115">
            <v>1162183</v>
          </cell>
          <cell r="W115">
            <v>1162183</v>
          </cell>
          <cell r="X115">
            <v>5.5772780805206229E-2</v>
          </cell>
          <cell r="Y115">
            <v>5.5772780805206229E-2</v>
          </cell>
          <cell r="Z115">
            <v>22000000</v>
          </cell>
          <cell r="AA115">
            <v>22000000</v>
          </cell>
          <cell r="AB115" t="str">
            <v/>
          </cell>
          <cell r="AC115" t="str">
            <v/>
          </cell>
          <cell r="AD115">
            <v>1162183</v>
          </cell>
          <cell r="AE115">
            <v>1162183</v>
          </cell>
          <cell r="AF115">
            <v>5.5772780805206229E-2</v>
          </cell>
          <cell r="AG115">
            <v>5.5772780805206229E-2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 t="str">
            <v/>
          </cell>
          <cell r="AM115" t="str">
            <v/>
          </cell>
          <cell r="AN115">
            <v>0</v>
          </cell>
          <cell r="AO115">
            <v>0</v>
          </cell>
          <cell r="AP115">
            <v>22000000</v>
          </cell>
          <cell r="AQ115">
            <v>22000000</v>
          </cell>
        </row>
        <row r="116">
          <cell r="B116" t="str">
            <v/>
          </cell>
          <cell r="C116" t="str">
            <v>Action 4</v>
          </cell>
          <cell r="D116" t="str">
            <v>Gestion des aides nationales et communautaires</v>
          </cell>
          <cell r="E116" t="str">
            <v/>
          </cell>
          <cell r="F116" t="str">
            <v/>
          </cell>
          <cell r="H116">
            <v>163677178</v>
          </cell>
          <cell r="I116">
            <v>163677178</v>
          </cell>
          <cell r="J116">
            <v>163677178</v>
          </cell>
          <cell r="K116">
            <v>163677178</v>
          </cell>
          <cell r="L116">
            <v>452427010</v>
          </cell>
          <cell r="M116">
            <v>452427010</v>
          </cell>
          <cell r="N116">
            <v>288749832</v>
          </cell>
          <cell r="O116">
            <v>288749832</v>
          </cell>
          <cell r="P116">
            <v>1.7641422923359542</v>
          </cell>
          <cell r="Q116">
            <v>1.7641422923359542</v>
          </cell>
          <cell r="R116">
            <v>0</v>
          </cell>
          <cell r="S116">
            <v>0</v>
          </cell>
          <cell r="T116">
            <v>159083178</v>
          </cell>
          <cell r="U116">
            <v>159083178</v>
          </cell>
          <cell r="V116">
            <v>-4594000</v>
          </cell>
          <cell r="W116">
            <v>-4594000</v>
          </cell>
          <cell r="X116">
            <v>-2.8067443831417963E-2</v>
          </cell>
          <cell r="Y116">
            <v>-2.8067443831417963E-2</v>
          </cell>
          <cell r="Z116">
            <v>159083178</v>
          </cell>
          <cell r="AA116">
            <v>159083178</v>
          </cell>
          <cell r="AB116">
            <v>0</v>
          </cell>
          <cell r="AC116">
            <v>0</v>
          </cell>
          <cell r="AD116">
            <v>-4594000</v>
          </cell>
          <cell r="AE116">
            <v>-4594000</v>
          </cell>
          <cell r="AF116">
            <v>-2.8067443831417963E-2</v>
          </cell>
          <cell r="AG116">
            <v>-2.8067443831417963E-2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/>
          </cell>
          <cell r="AM116" t="str">
            <v/>
          </cell>
          <cell r="AN116">
            <v>-3354894</v>
          </cell>
          <cell r="AO116">
            <v>-3354894</v>
          </cell>
          <cell r="AP116">
            <v>155728284</v>
          </cell>
          <cell r="AQ116">
            <v>155728284</v>
          </cell>
        </row>
        <row r="117">
          <cell r="B117">
            <v>22760</v>
          </cell>
          <cell r="C117">
            <v>60</v>
          </cell>
          <cell r="D117" t="str">
            <v>Fonctionnement des offices et de l'ACOFA</v>
          </cell>
          <cell r="E117" t="str">
            <v>oui</v>
          </cell>
          <cell r="F117" t="str">
            <v>AT</v>
          </cell>
          <cell r="H117">
            <v>163677178</v>
          </cell>
          <cell r="I117">
            <v>163677178</v>
          </cell>
          <cell r="J117">
            <v>163677178</v>
          </cell>
          <cell r="K117">
            <v>163677178</v>
          </cell>
          <cell r="L117">
            <v>184667010</v>
          </cell>
          <cell r="M117">
            <v>184667010</v>
          </cell>
          <cell r="N117">
            <v>20989832</v>
          </cell>
          <cell r="O117">
            <v>20989832</v>
          </cell>
          <cell r="P117">
            <v>0.12823920998931201</v>
          </cell>
          <cell r="Q117">
            <v>0.12823920998931201</v>
          </cell>
          <cell r="T117">
            <v>159083178</v>
          </cell>
          <cell r="U117">
            <v>159083178</v>
          </cell>
          <cell r="V117">
            <v>-4594000</v>
          </cell>
          <cell r="W117">
            <v>-4594000</v>
          </cell>
          <cell r="X117">
            <v>-2.8067443831417963E-2</v>
          </cell>
          <cell r="Y117">
            <v>-2.8067443831417963E-2</v>
          </cell>
          <cell r="Z117">
            <v>159083178</v>
          </cell>
          <cell r="AA117">
            <v>159083178</v>
          </cell>
          <cell r="AB117" t="str">
            <v/>
          </cell>
          <cell r="AC117" t="str">
            <v/>
          </cell>
          <cell r="AD117">
            <v>-4594000</v>
          </cell>
          <cell r="AE117">
            <v>-4594000</v>
          </cell>
          <cell r="AF117">
            <v>-2.8067443831417963E-2</v>
          </cell>
          <cell r="AG117">
            <v>-2.8067443831417963E-2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 t="str">
            <v/>
          </cell>
          <cell r="AM117" t="str">
            <v/>
          </cell>
          <cell r="AN117">
            <v>-3354894</v>
          </cell>
          <cell r="AO117">
            <v>-3354894</v>
          </cell>
          <cell r="AP117">
            <v>155728284</v>
          </cell>
          <cell r="AQ117">
            <v>155728284</v>
          </cell>
        </row>
        <row r="118">
          <cell r="B118">
            <v>22770</v>
          </cell>
          <cell r="C118">
            <v>70</v>
          </cell>
          <cell r="D118" t="str">
            <v>Apurement communautaire</v>
          </cell>
          <cell r="E118" t="str">
            <v>non</v>
          </cell>
          <cell r="F118" t="str">
            <v>AT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267760000</v>
          </cell>
          <cell r="M118">
            <v>267760000</v>
          </cell>
          <cell r="N118">
            <v>267760000</v>
          </cell>
          <cell r="O118">
            <v>267760000</v>
          </cell>
          <cell r="P118" t="str">
            <v/>
          </cell>
          <cell r="Q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>
            <v>0</v>
          </cell>
          <cell r="AO118">
            <v>0</v>
          </cell>
          <cell r="AP118" t="str">
            <v/>
          </cell>
          <cell r="AQ118" t="str">
            <v/>
          </cell>
        </row>
        <row r="119">
          <cell r="B119" t="str">
            <v/>
          </cell>
          <cell r="E119" t="str">
            <v/>
          </cell>
          <cell r="F119" t="str">
            <v/>
          </cell>
          <cell r="P119" t="str">
            <v/>
          </cell>
          <cell r="Q119" t="str">
            <v/>
          </cell>
          <cell r="X119" t="str">
            <v/>
          </cell>
          <cell r="Y119" t="str">
            <v/>
          </cell>
          <cell r="AF119" t="str">
            <v/>
          </cell>
          <cell r="AG119" t="str">
            <v/>
          </cell>
          <cell r="AL119" t="str">
            <v/>
          </cell>
          <cell r="AM119" t="str">
            <v/>
          </cell>
        </row>
        <row r="120">
          <cell r="B120" t="str">
            <v/>
          </cell>
          <cell r="C120" t="str">
            <v>Prog 149</v>
          </cell>
          <cell r="D120" t="str">
            <v>Forêt</v>
          </cell>
          <cell r="E120" t="str">
            <v/>
          </cell>
          <cell r="F120" t="str">
            <v/>
          </cell>
          <cell r="H120">
            <v>288795749</v>
          </cell>
          <cell r="I120">
            <v>301789345</v>
          </cell>
          <cell r="J120">
            <v>288795749</v>
          </cell>
          <cell r="K120">
            <v>301789345</v>
          </cell>
          <cell r="L120">
            <v>302811749</v>
          </cell>
          <cell r="M120">
            <v>348457697</v>
          </cell>
          <cell r="N120">
            <v>14016000</v>
          </cell>
          <cell r="O120">
            <v>46668352</v>
          </cell>
          <cell r="P120">
            <v>4.8532570332259287E-2</v>
          </cell>
          <cell r="Q120">
            <v>0.15463883259364242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-1</v>
          </cell>
          <cell r="Y120">
            <v>-1</v>
          </cell>
          <cell r="Z120">
            <v>291148249</v>
          </cell>
          <cell r="AA120">
            <v>300011845</v>
          </cell>
          <cell r="AB120">
            <v>-291148249</v>
          </cell>
          <cell r="AC120">
            <v>-300011845</v>
          </cell>
          <cell r="AD120">
            <v>2352500</v>
          </cell>
          <cell r="AE120">
            <v>-1777500</v>
          </cell>
          <cell r="AF120">
            <v>8.1458955270148382E-3</v>
          </cell>
          <cell r="AG120">
            <v>-5.8898699687359741E-3</v>
          </cell>
          <cell r="AH120">
            <v>0</v>
          </cell>
          <cell r="AI120">
            <v>41188000</v>
          </cell>
          <cell r="AJ120">
            <v>0</v>
          </cell>
          <cell r="AK120">
            <v>-3951048</v>
          </cell>
          <cell r="AL120" t="str">
            <v/>
          </cell>
          <cell r="AM120">
            <v>-9.5927163251432454E-2</v>
          </cell>
          <cell r="AN120">
            <v>12044362</v>
          </cell>
          <cell r="AO120">
            <v>12074362</v>
          </cell>
          <cell r="AP120">
            <v>303192611</v>
          </cell>
          <cell r="AQ120">
            <v>312086207</v>
          </cell>
        </row>
        <row r="121">
          <cell r="B121" t="str">
            <v/>
          </cell>
          <cell r="C121" t="str">
            <v>Action 1</v>
          </cell>
          <cell r="D121" t="str">
            <v>Développement économique de la filière forêt-bois</v>
          </cell>
          <cell r="E121" t="str">
            <v/>
          </cell>
          <cell r="F121" t="str">
            <v/>
          </cell>
          <cell r="H121">
            <v>25798979</v>
          </cell>
          <cell r="I121">
            <v>27211252</v>
          </cell>
          <cell r="J121">
            <v>25798979</v>
          </cell>
          <cell r="K121">
            <v>27211252</v>
          </cell>
          <cell r="L121">
            <v>32261479</v>
          </cell>
          <cell r="M121">
            <v>43858669</v>
          </cell>
          <cell r="N121">
            <v>6462500</v>
          </cell>
          <cell r="O121">
            <v>16647417</v>
          </cell>
          <cell r="P121">
            <v>0.25049440910045317</v>
          </cell>
          <cell r="Q121">
            <v>0.61178430893220204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-1</v>
          </cell>
          <cell r="Y121">
            <v>-1</v>
          </cell>
          <cell r="Z121">
            <v>31971000</v>
          </cell>
          <cell r="AA121">
            <v>28821723</v>
          </cell>
          <cell r="AB121">
            <v>-31971000</v>
          </cell>
          <cell r="AC121">
            <v>-28821723</v>
          </cell>
          <cell r="AD121">
            <v>6172021</v>
          </cell>
          <cell r="AE121">
            <v>1610471</v>
          </cell>
          <cell r="AF121">
            <v>0.23923508755908518</v>
          </cell>
          <cell r="AG121">
            <v>5.9184009614846093E-2</v>
          </cell>
          <cell r="AH121">
            <v>0</v>
          </cell>
          <cell r="AI121">
            <v>10000000</v>
          </cell>
          <cell r="AJ121">
            <v>0</v>
          </cell>
          <cell r="AK121">
            <v>-1212968</v>
          </cell>
          <cell r="AL121" t="str">
            <v/>
          </cell>
          <cell r="AM121">
            <v>-0.1212968</v>
          </cell>
          <cell r="AN121">
            <v>5476446</v>
          </cell>
          <cell r="AO121">
            <v>5636446</v>
          </cell>
          <cell r="AP121">
            <v>37447446</v>
          </cell>
          <cell r="AQ121">
            <v>34458169</v>
          </cell>
        </row>
        <row r="122">
          <cell r="B122">
            <v>14910</v>
          </cell>
          <cell r="C122">
            <v>10</v>
          </cell>
          <cell r="D122" t="str">
            <v>Développement économique de la filière en SD - CPER</v>
          </cell>
          <cell r="E122" t="str">
            <v>oui</v>
          </cell>
          <cell r="F122" t="str">
            <v>AT</v>
          </cell>
          <cell r="G122" t="str">
            <v>CPER</v>
          </cell>
          <cell r="H122">
            <v>3230608</v>
          </cell>
          <cell r="I122">
            <v>3639514</v>
          </cell>
          <cell r="J122">
            <v>3230608</v>
          </cell>
          <cell r="K122">
            <v>3639514</v>
          </cell>
          <cell r="L122">
            <v>8180608</v>
          </cell>
          <cell r="M122">
            <v>14489514</v>
          </cell>
          <cell r="N122">
            <v>4950000</v>
          </cell>
          <cell r="O122">
            <v>10850000</v>
          </cell>
          <cell r="P122">
            <v>1.5322193221833165</v>
          </cell>
          <cell r="Q122">
            <v>2.9811672657393267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2800000</v>
          </cell>
          <cell r="AA122">
            <v>3404062</v>
          </cell>
          <cell r="AB122">
            <v>-2800000</v>
          </cell>
          <cell r="AC122">
            <v>-3404062</v>
          </cell>
          <cell r="AD122">
            <v>-430608</v>
          </cell>
          <cell r="AE122">
            <v>-235452</v>
          </cell>
          <cell r="AF122">
            <v>-0.13329008038115425</v>
          </cell>
          <cell r="AG122">
            <v>-6.4693253000263226E-2</v>
          </cell>
          <cell r="AH122">
            <v>0</v>
          </cell>
          <cell r="AI122">
            <v>6500000</v>
          </cell>
          <cell r="AJ122">
            <v>0</v>
          </cell>
          <cell r="AK122">
            <v>-1212968</v>
          </cell>
          <cell r="AL122" t="str">
            <v/>
          </cell>
          <cell r="AM122">
            <v>-0.18661046153846153</v>
          </cell>
          <cell r="AN122">
            <v>-425000</v>
          </cell>
          <cell r="AO122">
            <v>-350000</v>
          </cell>
          <cell r="AP122">
            <v>2375000</v>
          </cell>
          <cell r="AQ122">
            <v>3054062</v>
          </cell>
        </row>
        <row r="123">
          <cell r="B123">
            <v>14911</v>
          </cell>
          <cell r="C123">
            <v>11</v>
          </cell>
          <cell r="D123" t="str">
            <v>Développement économique de la filière en SD - HCPER</v>
          </cell>
          <cell r="E123" t="str">
            <v>oui</v>
          </cell>
          <cell r="F123" t="str">
            <v>AT</v>
          </cell>
          <cell r="H123">
            <v>506551</v>
          </cell>
          <cell r="I123">
            <v>647220</v>
          </cell>
          <cell r="J123">
            <v>506551</v>
          </cell>
          <cell r="K123">
            <v>647220</v>
          </cell>
          <cell r="L123">
            <v>706551</v>
          </cell>
          <cell r="M123">
            <v>1150000</v>
          </cell>
          <cell r="N123">
            <v>200000</v>
          </cell>
          <cell r="O123">
            <v>502780</v>
          </cell>
          <cell r="P123">
            <v>0.39482697694802693</v>
          </cell>
          <cell r="Q123">
            <v>0.77683013503909026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5086000</v>
          </cell>
          <cell r="AA123">
            <v>2086000</v>
          </cell>
          <cell r="AB123">
            <v>-5086000</v>
          </cell>
          <cell r="AC123">
            <v>-2086000</v>
          </cell>
          <cell r="AD123">
            <v>4579449</v>
          </cell>
          <cell r="AE123">
            <v>1438780</v>
          </cell>
          <cell r="AF123">
            <v>9.0404500237883259</v>
          </cell>
          <cell r="AG123">
            <v>2.2230153579926455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 t="str">
            <v/>
          </cell>
          <cell r="AM123" t="str">
            <v/>
          </cell>
          <cell r="AN123">
            <v>-100000</v>
          </cell>
          <cell r="AO123">
            <v>-90000</v>
          </cell>
          <cell r="AP123">
            <v>4986000</v>
          </cell>
          <cell r="AQ123">
            <v>1996000</v>
          </cell>
        </row>
        <row r="124">
          <cell r="B124">
            <v>14912</v>
          </cell>
          <cell r="C124">
            <v>12</v>
          </cell>
          <cell r="D124" t="str">
            <v>Développement économique de la filière en AC</v>
          </cell>
          <cell r="E124" t="str">
            <v>oui</v>
          </cell>
          <cell r="F124" t="str">
            <v>AT</v>
          </cell>
          <cell r="G124" t="str">
            <v>CPER</v>
          </cell>
          <cell r="H124">
            <v>18037857</v>
          </cell>
          <cell r="I124">
            <v>18037857</v>
          </cell>
          <cell r="J124">
            <v>18037857</v>
          </cell>
          <cell r="K124">
            <v>18037857</v>
          </cell>
          <cell r="L124">
            <v>18480357</v>
          </cell>
          <cell r="M124">
            <v>20480357</v>
          </cell>
          <cell r="N124">
            <v>442500</v>
          </cell>
          <cell r="O124">
            <v>2442500</v>
          </cell>
          <cell r="P124">
            <v>2.4531738997598217E-2</v>
          </cell>
          <cell r="Q124">
            <v>0.1354096553709235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19085000</v>
          </cell>
          <cell r="AA124">
            <v>18085000</v>
          </cell>
          <cell r="AB124">
            <v>-19085000</v>
          </cell>
          <cell r="AC124">
            <v>-18085000</v>
          </cell>
          <cell r="AD124">
            <v>1047143</v>
          </cell>
          <cell r="AE124">
            <v>47143</v>
          </cell>
          <cell r="AF124">
            <v>5.8052516992456477E-2</v>
          </cell>
          <cell r="AG124">
            <v>2.6135588057938368E-3</v>
          </cell>
          <cell r="AH124">
            <v>0</v>
          </cell>
          <cell r="AI124">
            <v>2000000</v>
          </cell>
          <cell r="AJ124">
            <v>0</v>
          </cell>
          <cell r="AK124">
            <v>0</v>
          </cell>
          <cell r="AL124" t="str">
            <v/>
          </cell>
          <cell r="AM124">
            <v>0</v>
          </cell>
          <cell r="AN124">
            <v>6436446</v>
          </cell>
          <cell r="AO124">
            <v>6436446</v>
          </cell>
          <cell r="AP124">
            <v>25521446</v>
          </cell>
          <cell r="AQ124">
            <v>24521446</v>
          </cell>
        </row>
        <row r="125">
          <cell r="B125">
            <v>14913</v>
          </cell>
          <cell r="C125">
            <v>13</v>
          </cell>
          <cell r="D125" t="str">
            <v>Compétitivité des entreprises et usages du bois - PDNR&amp;CPER</v>
          </cell>
          <cell r="E125" t="str">
            <v>oui</v>
          </cell>
          <cell r="F125" t="str">
            <v>AT</v>
          </cell>
          <cell r="G125" t="str">
            <v>CPER</v>
          </cell>
          <cell r="H125">
            <v>1756100</v>
          </cell>
          <cell r="I125">
            <v>2608798</v>
          </cell>
          <cell r="J125">
            <v>1756100</v>
          </cell>
          <cell r="K125">
            <v>2608798</v>
          </cell>
          <cell r="L125">
            <v>2606100</v>
          </cell>
          <cell r="M125">
            <v>3458798</v>
          </cell>
          <cell r="N125">
            <v>850000</v>
          </cell>
          <cell r="O125">
            <v>850000</v>
          </cell>
          <cell r="P125">
            <v>0.48402710551790901</v>
          </cell>
          <cell r="Q125">
            <v>0.3258205503070763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3200000</v>
          </cell>
          <cell r="AA125">
            <v>2500000</v>
          </cell>
          <cell r="AB125">
            <v>-3200000</v>
          </cell>
          <cell r="AC125">
            <v>-2500000</v>
          </cell>
          <cell r="AD125">
            <v>1443900</v>
          </cell>
          <cell r="AE125">
            <v>-108798</v>
          </cell>
          <cell r="AF125">
            <v>0.82221969136153983</v>
          </cell>
          <cell r="AG125">
            <v>-4.1704263802716808E-2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 t="str">
            <v/>
          </cell>
          <cell r="AM125" t="str">
            <v/>
          </cell>
          <cell r="AN125">
            <v>-425000</v>
          </cell>
          <cell r="AO125">
            <v>-350000</v>
          </cell>
          <cell r="AP125">
            <v>2775000</v>
          </cell>
          <cell r="AQ125">
            <v>2150000</v>
          </cell>
        </row>
        <row r="126">
          <cell r="B126">
            <v>14914</v>
          </cell>
          <cell r="C126">
            <v>14</v>
          </cell>
          <cell r="D126" t="str">
            <v>Compétitivité des entreprises et usages du bois - PDNR&amp;HCPER</v>
          </cell>
          <cell r="E126" t="str">
            <v>oui</v>
          </cell>
          <cell r="F126" t="str">
            <v>AT</v>
          </cell>
          <cell r="H126">
            <v>2267863</v>
          </cell>
          <cell r="I126">
            <v>2277863</v>
          </cell>
          <cell r="J126">
            <v>2267863</v>
          </cell>
          <cell r="K126">
            <v>2277863</v>
          </cell>
          <cell r="L126">
            <v>2287863</v>
          </cell>
          <cell r="M126">
            <v>4280000</v>
          </cell>
          <cell r="N126">
            <v>20000</v>
          </cell>
          <cell r="O126">
            <v>2002137</v>
          </cell>
          <cell r="P126">
            <v>8.8188748614885463E-3</v>
          </cell>
          <cell r="Q126">
            <v>0.87895408986405243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1800000</v>
          </cell>
          <cell r="AA126">
            <v>2746661</v>
          </cell>
          <cell r="AB126">
            <v>-1800000</v>
          </cell>
          <cell r="AC126">
            <v>-2746661</v>
          </cell>
          <cell r="AD126">
            <v>-467863</v>
          </cell>
          <cell r="AE126">
            <v>468798</v>
          </cell>
          <cell r="AF126">
            <v>-0.20630126246603078</v>
          </cell>
          <cell r="AG126">
            <v>0.2058060559392729</v>
          </cell>
          <cell r="AH126">
            <v>0</v>
          </cell>
          <cell r="AI126">
            <v>1500000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-10000</v>
          </cell>
          <cell r="AO126">
            <v>-10000</v>
          </cell>
          <cell r="AP126">
            <v>1790000</v>
          </cell>
          <cell r="AQ126">
            <v>2736661</v>
          </cell>
        </row>
        <row r="127">
          <cell r="B127" t="str">
            <v/>
          </cell>
          <cell r="C127" t="str">
            <v>Action 2</v>
          </cell>
          <cell r="D127" t="str">
            <v>Mise en œuvre du régime forestier</v>
          </cell>
          <cell r="E127" t="str">
            <v/>
          </cell>
          <cell r="F127" t="str">
            <v/>
          </cell>
          <cell r="H127">
            <v>155375548</v>
          </cell>
          <cell r="I127">
            <v>153692308</v>
          </cell>
          <cell r="J127">
            <v>155375548</v>
          </cell>
          <cell r="K127">
            <v>153692308</v>
          </cell>
          <cell r="L127">
            <v>155375548</v>
          </cell>
          <cell r="M127">
            <v>171429837</v>
          </cell>
          <cell r="N127">
            <v>0</v>
          </cell>
          <cell r="O127">
            <v>17737529</v>
          </cell>
          <cell r="P127">
            <v>0</v>
          </cell>
          <cell r="Q127">
            <v>0.11540934761679811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-1</v>
          </cell>
          <cell r="Y127">
            <v>-1</v>
          </cell>
          <cell r="Z127">
            <v>143939837</v>
          </cell>
          <cell r="AA127">
            <v>152739837</v>
          </cell>
          <cell r="AB127">
            <v>-143939837</v>
          </cell>
          <cell r="AC127">
            <v>-152739837</v>
          </cell>
          <cell r="AD127">
            <v>-11435711</v>
          </cell>
          <cell r="AE127">
            <v>-952471</v>
          </cell>
          <cell r="AF127">
            <v>-7.3600454815451397E-2</v>
          </cell>
          <cell r="AG127">
            <v>-6.1972587463518343E-3</v>
          </cell>
          <cell r="AH127">
            <v>0</v>
          </cell>
          <cell r="AI127">
            <v>14170000</v>
          </cell>
          <cell r="AJ127">
            <v>0</v>
          </cell>
          <cell r="AK127">
            <v>0</v>
          </cell>
          <cell r="AL127" t="str">
            <v/>
          </cell>
          <cell r="AM127">
            <v>0</v>
          </cell>
          <cell r="AN127">
            <v>9972663</v>
          </cell>
          <cell r="AO127">
            <v>9972663</v>
          </cell>
          <cell r="AP127">
            <v>153912500</v>
          </cell>
          <cell r="AQ127">
            <v>162712500</v>
          </cell>
        </row>
        <row r="128">
          <cell r="B128">
            <v>14920</v>
          </cell>
          <cell r="C128">
            <v>20</v>
          </cell>
          <cell r="D128" t="str">
            <v>Versement compensateur</v>
          </cell>
          <cell r="E128" t="str">
            <v>oui</v>
          </cell>
          <cell r="F128" t="str">
            <v>AT</v>
          </cell>
          <cell r="G128" t="str">
            <v>CPER</v>
          </cell>
          <cell r="H128">
            <v>143939837</v>
          </cell>
          <cell r="I128">
            <v>143939837</v>
          </cell>
          <cell r="J128">
            <v>143939837</v>
          </cell>
          <cell r="K128">
            <v>143939837</v>
          </cell>
          <cell r="L128">
            <v>143939837</v>
          </cell>
          <cell r="M128">
            <v>143939837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143939837</v>
          </cell>
          <cell r="AA128">
            <v>143939837</v>
          </cell>
          <cell r="AB128">
            <v>-143939837</v>
          </cell>
          <cell r="AC128">
            <v>-143939837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 t="str">
            <v/>
          </cell>
          <cell r="AM128" t="str">
            <v/>
          </cell>
          <cell r="AN128">
            <v>60163</v>
          </cell>
          <cell r="AO128">
            <v>60163</v>
          </cell>
          <cell r="AP128">
            <v>144000000</v>
          </cell>
          <cell r="AQ128">
            <v>144000000</v>
          </cell>
        </row>
        <row r="129">
          <cell r="B129">
            <v>14921</v>
          </cell>
          <cell r="C129">
            <v>21</v>
          </cell>
          <cell r="D129" t="str">
            <v>Acquisitions de forêts par l’Etat</v>
          </cell>
          <cell r="E129" t="str">
            <v>oui</v>
          </cell>
          <cell r="F129" t="str">
            <v>AT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/>
          </cell>
          <cell r="Q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>
            <v>0</v>
          </cell>
          <cell r="AB129" t="str">
            <v/>
          </cell>
          <cell r="AC129" t="str">
            <v/>
          </cell>
          <cell r="AD129">
            <v>0</v>
          </cell>
          <cell r="AE129">
            <v>0</v>
          </cell>
          <cell r="AF129" t="str">
            <v/>
          </cell>
          <cell r="AG129" t="str">
            <v/>
          </cell>
          <cell r="AH129">
            <v>0</v>
          </cell>
          <cell r="AI129">
            <v>2000000</v>
          </cell>
          <cell r="AJ129">
            <v>0</v>
          </cell>
          <cell r="AK129">
            <v>0</v>
          </cell>
          <cell r="AL129" t="str">
            <v/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0">
          <cell r="B130">
            <v>14922</v>
          </cell>
          <cell r="C130">
            <v>22</v>
          </cell>
          <cell r="D130" t="str">
            <v>Gestion des forêts domaniales - PDRN</v>
          </cell>
          <cell r="E130" t="str">
            <v>oui</v>
          </cell>
          <cell r="F130" t="str">
            <v>AT</v>
          </cell>
          <cell r="H130">
            <v>6078713</v>
          </cell>
          <cell r="I130">
            <v>8685619</v>
          </cell>
          <cell r="J130">
            <v>6078713</v>
          </cell>
          <cell r="K130">
            <v>8685619</v>
          </cell>
          <cell r="L130">
            <v>6078713</v>
          </cell>
          <cell r="M130">
            <v>21570000</v>
          </cell>
          <cell r="N130">
            <v>0</v>
          </cell>
          <cell r="O130">
            <v>12884381</v>
          </cell>
          <cell r="P130">
            <v>0</v>
          </cell>
          <cell r="Q130">
            <v>1.4834154019419916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>
            <v>7200000</v>
          </cell>
          <cell r="AB130" t="str">
            <v/>
          </cell>
          <cell r="AC130">
            <v>-7200000</v>
          </cell>
          <cell r="AD130">
            <v>-6078713</v>
          </cell>
          <cell r="AE130">
            <v>-1485619</v>
          </cell>
          <cell r="AF130">
            <v>-1</v>
          </cell>
          <cell r="AG130">
            <v>-0.17104353759933519</v>
          </cell>
          <cell r="AH130">
            <v>0</v>
          </cell>
          <cell r="AI130">
            <v>12170000</v>
          </cell>
          <cell r="AJ130">
            <v>0</v>
          </cell>
          <cell r="AK130">
            <v>0</v>
          </cell>
          <cell r="AL130" t="str">
            <v/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7200000</v>
          </cell>
        </row>
        <row r="131">
          <cell r="B131">
            <v>14923</v>
          </cell>
          <cell r="C131">
            <v>23</v>
          </cell>
          <cell r="D131" t="str">
            <v>Gestion des forêts domaniales - HPDRN</v>
          </cell>
          <cell r="E131" t="str">
            <v>oui</v>
          </cell>
          <cell r="F131" t="str">
            <v>AT</v>
          </cell>
          <cell r="H131">
            <v>5356998</v>
          </cell>
          <cell r="I131">
            <v>1066852</v>
          </cell>
          <cell r="J131">
            <v>5356998</v>
          </cell>
          <cell r="K131">
            <v>1066852</v>
          </cell>
          <cell r="L131">
            <v>5356998</v>
          </cell>
          <cell r="M131">
            <v>5920000</v>
          </cell>
          <cell r="N131">
            <v>0</v>
          </cell>
          <cell r="O131">
            <v>4853148</v>
          </cell>
          <cell r="P131">
            <v>0</v>
          </cell>
          <cell r="Q131">
            <v>4.5490358550201906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>
            <v>1600000</v>
          </cell>
          <cell r="AB131" t="str">
            <v/>
          </cell>
          <cell r="AC131">
            <v>-1600000</v>
          </cell>
          <cell r="AD131">
            <v>-5356998</v>
          </cell>
          <cell r="AE131">
            <v>533148</v>
          </cell>
          <cell r="AF131">
            <v>-1</v>
          </cell>
          <cell r="AG131">
            <v>0.4997394202757271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 t="str">
            <v/>
          </cell>
          <cell r="AM131" t="str">
            <v/>
          </cell>
          <cell r="AN131">
            <v>9912500</v>
          </cell>
          <cell r="AO131">
            <v>9912500</v>
          </cell>
          <cell r="AP131">
            <v>9912500</v>
          </cell>
          <cell r="AQ131">
            <v>11512500</v>
          </cell>
        </row>
        <row r="132">
          <cell r="B132" t="str">
            <v/>
          </cell>
          <cell r="C132" t="str">
            <v>Action 3</v>
          </cell>
          <cell r="D132" t="str">
            <v xml:space="preserve">Amélioration de la gestion et de l'organisation de la forêt </v>
          </cell>
          <cell r="E132" t="str">
            <v/>
          </cell>
          <cell r="F132" t="str">
            <v/>
          </cell>
          <cell r="H132">
            <v>55962437</v>
          </cell>
          <cell r="I132">
            <v>70447861</v>
          </cell>
          <cell r="J132">
            <v>55962437</v>
          </cell>
          <cell r="K132">
            <v>70447861</v>
          </cell>
          <cell r="L132">
            <v>62503437</v>
          </cell>
          <cell r="M132">
            <v>80269379</v>
          </cell>
          <cell r="N132">
            <v>6541000</v>
          </cell>
          <cell r="O132">
            <v>9821518</v>
          </cell>
          <cell r="P132">
            <v>0.1168819720985346</v>
          </cell>
          <cell r="Q132">
            <v>0.13941541816294464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-1</v>
          </cell>
          <cell r="Y132">
            <v>-1</v>
          </cell>
          <cell r="Z132">
            <v>66473127</v>
          </cell>
          <cell r="AA132">
            <v>69726068</v>
          </cell>
          <cell r="AB132">
            <v>-66473127</v>
          </cell>
          <cell r="AC132">
            <v>-69726068</v>
          </cell>
          <cell r="AD132">
            <v>10510690</v>
          </cell>
          <cell r="AE132">
            <v>-721793</v>
          </cell>
          <cell r="AF132">
            <v>0.18781687437950567</v>
          </cell>
          <cell r="AG132">
            <v>-1.0245775950528859E-2</v>
          </cell>
          <cell r="AH132">
            <v>0</v>
          </cell>
          <cell r="AI132">
            <v>6920000</v>
          </cell>
          <cell r="AJ132">
            <v>0</v>
          </cell>
          <cell r="AK132">
            <v>-1020000</v>
          </cell>
          <cell r="AL132" t="str">
            <v/>
          </cell>
          <cell r="AM132">
            <v>-0.14739884393063585</v>
          </cell>
          <cell r="AN132">
            <v>-2969584</v>
          </cell>
          <cell r="AO132">
            <v>-3179584</v>
          </cell>
          <cell r="AP132">
            <v>63503543</v>
          </cell>
          <cell r="AQ132">
            <v>66546484</v>
          </cell>
        </row>
        <row r="133">
          <cell r="B133">
            <v>14930</v>
          </cell>
          <cell r="C133">
            <v>30</v>
          </cell>
          <cell r="D133" t="str">
            <v>Charges de bonification forêt</v>
          </cell>
          <cell r="E133" t="str">
            <v>oui</v>
          </cell>
          <cell r="F133" t="str">
            <v>AT</v>
          </cell>
          <cell r="H133">
            <v>0</v>
          </cell>
          <cell r="I133">
            <v>3599620</v>
          </cell>
          <cell r="J133">
            <v>0</v>
          </cell>
          <cell r="K133">
            <v>3599620</v>
          </cell>
          <cell r="L133">
            <v>0</v>
          </cell>
          <cell r="M133">
            <v>500000</v>
          </cell>
          <cell r="N133">
            <v>0</v>
          </cell>
          <cell r="O133">
            <v>-3099620</v>
          </cell>
          <cell r="P133" t="str">
            <v/>
          </cell>
          <cell r="Q133">
            <v>-0.86109644906962401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>
            <v>490000</v>
          </cell>
          <cell r="AB133" t="str">
            <v/>
          </cell>
          <cell r="AC133">
            <v>-490000</v>
          </cell>
          <cell r="AD133">
            <v>0</v>
          </cell>
          <cell r="AE133">
            <v>-3109620</v>
          </cell>
          <cell r="AF133" t="str">
            <v/>
          </cell>
          <cell r="AG133">
            <v>-0.86387452008823151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 t="str">
            <v/>
          </cell>
          <cell r="AN133">
            <v>0</v>
          </cell>
          <cell r="AO133">
            <v>0</v>
          </cell>
          <cell r="AP133">
            <v>0</v>
          </cell>
          <cell r="AQ133">
            <v>490000</v>
          </cell>
        </row>
        <row r="134">
          <cell r="B134">
            <v>14931</v>
          </cell>
          <cell r="C134">
            <v>31</v>
          </cell>
          <cell r="D134" t="str">
            <v>Soutien aux organismes de la forêt privée</v>
          </cell>
          <cell r="E134" t="str">
            <v>oui</v>
          </cell>
          <cell r="F134" t="str">
            <v>AT</v>
          </cell>
          <cell r="H134">
            <v>18643413</v>
          </cell>
          <cell r="I134">
            <v>18643413</v>
          </cell>
          <cell r="J134">
            <v>18643413</v>
          </cell>
          <cell r="K134">
            <v>18643413</v>
          </cell>
          <cell r="L134">
            <v>19164413</v>
          </cell>
          <cell r="M134">
            <v>19164413</v>
          </cell>
          <cell r="N134">
            <v>521000</v>
          </cell>
          <cell r="O134">
            <v>521000</v>
          </cell>
          <cell r="P134">
            <v>2.7945526926856149E-2</v>
          </cell>
          <cell r="Q134">
            <v>2.7945526926856149E-2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19164413</v>
          </cell>
          <cell r="AA134">
            <v>19164413</v>
          </cell>
          <cell r="AB134">
            <v>-19164413</v>
          </cell>
          <cell r="AC134">
            <v>-19164413</v>
          </cell>
          <cell r="AD134">
            <v>521000</v>
          </cell>
          <cell r="AE134">
            <v>521000</v>
          </cell>
          <cell r="AF134">
            <v>2.7945526926856149E-2</v>
          </cell>
          <cell r="AG134">
            <v>2.7945526926856149E-2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/>
          </cell>
          <cell r="AM134" t="str">
            <v/>
          </cell>
          <cell r="AN134">
            <v>40416</v>
          </cell>
          <cell r="AO134">
            <v>40416</v>
          </cell>
          <cell r="AP134">
            <v>19204829</v>
          </cell>
          <cell r="AQ134">
            <v>19204829</v>
          </cell>
        </row>
        <row r="135">
          <cell r="B135">
            <v>14932</v>
          </cell>
          <cell r="C135">
            <v>32</v>
          </cell>
          <cell r="D135" t="str">
            <v>Autres actions pour la gestion des forêts - PDRN&amp;CPER</v>
          </cell>
          <cell r="E135" t="str">
            <v>oui</v>
          </cell>
          <cell r="F135" t="str">
            <v>AT</v>
          </cell>
          <cell r="G135" t="str">
            <v>CPER</v>
          </cell>
          <cell r="H135">
            <v>13588476</v>
          </cell>
          <cell r="I135">
            <v>15250437</v>
          </cell>
          <cell r="J135">
            <v>13588476</v>
          </cell>
          <cell r="K135">
            <v>15250437</v>
          </cell>
          <cell r="L135">
            <v>16788476</v>
          </cell>
          <cell r="M135">
            <v>23410000</v>
          </cell>
          <cell r="N135">
            <v>3200000</v>
          </cell>
          <cell r="O135">
            <v>8159563</v>
          </cell>
          <cell r="P135">
            <v>0.23549366389578935</v>
          </cell>
          <cell r="Q135">
            <v>0.53503797956740518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4000000</v>
          </cell>
          <cell r="AA135">
            <v>16960437</v>
          </cell>
          <cell r="AB135">
            <v>-4000000</v>
          </cell>
          <cell r="AC135">
            <v>-16960437</v>
          </cell>
          <cell r="AD135">
            <v>-9588476</v>
          </cell>
          <cell r="AE135">
            <v>1710000</v>
          </cell>
          <cell r="AF135">
            <v>-0.70563292013026335</v>
          </cell>
          <cell r="AG135">
            <v>0.11212793443230512</v>
          </cell>
          <cell r="AH135">
            <v>0</v>
          </cell>
          <cell r="AI135">
            <v>4900000</v>
          </cell>
          <cell r="AJ135">
            <v>0</v>
          </cell>
          <cell r="AK135">
            <v>0</v>
          </cell>
          <cell r="AL135" t="str">
            <v/>
          </cell>
          <cell r="AM135">
            <v>0</v>
          </cell>
          <cell r="AN135">
            <v>-1600000</v>
          </cell>
          <cell r="AO135">
            <v>-1710000</v>
          </cell>
          <cell r="AP135">
            <v>2400000</v>
          </cell>
          <cell r="AQ135">
            <v>15250437</v>
          </cell>
        </row>
        <row r="136">
          <cell r="B136">
            <v>14933</v>
          </cell>
          <cell r="C136">
            <v>33</v>
          </cell>
          <cell r="D136" t="str">
            <v>Autres actions pour la gestion des forêts - PDRN&amp;HCPER</v>
          </cell>
          <cell r="E136" t="str">
            <v>oui</v>
          </cell>
          <cell r="F136" t="str">
            <v>AT</v>
          </cell>
          <cell r="H136">
            <v>18969620</v>
          </cell>
          <cell r="I136">
            <v>26369425</v>
          </cell>
          <cell r="J136">
            <v>18969620</v>
          </cell>
          <cell r="K136">
            <v>26369425</v>
          </cell>
          <cell r="L136">
            <v>21069620</v>
          </cell>
          <cell r="M136">
            <v>28890000</v>
          </cell>
          <cell r="N136">
            <v>2100000</v>
          </cell>
          <cell r="O136">
            <v>2520575</v>
          </cell>
          <cell r="P136">
            <v>0.11070332457898471</v>
          </cell>
          <cell r="Q136">
            <v>9.558702929623987E-2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38171286</v>
          </cell>
          <cell r="AA136">
            <v>27569425</v>
          </cell>
          <cell r="AB136">
            <v>-38171286</v>
          </cell>
          <cell r="AC136">
            <v>-27569425</v>
          </cell>
          <cell r="AD136">
            <v>19201666</v>
          </cell>
          <cell r="AE136">
            <v>1200000</v>
          </cell>
          <cell r="AF136">
            <v>1.0122325065025024</v>
          </cell>
          <cell r="AG136">
            <v>4.5507249399636129E-2</v>
          </cell>
          <cell r="AH136">
            <v>0</v>
          </cell>
          <cell r="AI136">
            <v>420000</v>
          </cell>
          <cell r="AJ136">
            <v>0</v>
          </cell>
          <cell r="AK136">
            <v>-420000</v>
          </cell>
          <cell r="AL136" t="str">
            <v/>
          </cell>
          <cell r="AM136">
            <v>-1</v>
          </cell>
          <cell r="AN136">
            <v>-1050000</v>
          </cell>
          <cell r="AO136">
            <v>-1200000</v>
          </cell>
          <cell r="AP136">
            <v>37121286</v>
          </cell>
          <cell r="AQ136">
            <v>26369425</v>
          </cell>
        </row>
        <row r="137">
          <cell r="B137">
            <v>14934</v>
          </cell>
          <cell r="C137">
            <v>34</v>
          </cell>
          <cell r="D137" t="str">
            <v>Autres actions pour la gestion des forêts - HPDRN&amp;CPER</v>
          </cell>
          <cell r="E137" t="str">
            <v>oui</v>
          </cell>
          <cell r="F137" t="str">
            <v>AT</v>
          </cell>
          <cell r="G137" t="str">
            <v>CPER</v>
          </cell>
          <cell r="H137">
            <v>3577399</v>
          </cell>
          <cell r="I137">
            <v>4241826</v>
          </cell>
          <cell r="J137">
            <v>3577399</v>
          </cell>
          <cell r="K137">
            <v>4241826</v>
          </cell>
          <cell r="L137">
            <v>4197399</v>
          </cell>
          <cell r="M137">
            <v>4861826</v>
          </cell>
          <cell r="N137">
            <v>620000</v>
          </cell>
          <cell r="O137">
            <v>620000</v>
          </cell>
          <cell r="P137">
            <v>0.17331027374916805</v>
          </cell>
          <cell r="Q137">
            <v>0.14616346827993415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>
            <v>2069706</v>
          </cell>
          <cell r="AB137" t="str">
            <v/>
          </cell>
          <cell r="AC137">
            <v>-2069706</v>
          </cell>
          <cell r="AD137">
            <v>-3577399</v>
          </cell>
          <cell r="AE137">
            <v>-2172120</v>
          </cell>
          <cell r="AF137">
            <v>-1</v>
          </cell>
          <cell r="AG137">
            <v>-0.51207192374227517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/>
          </cell>
          <cell r="AM137" t="str">
            <v/>
          </cell>
          <cell r="AN137">
            <v>0</v>
          </cell>
          <cell r="AO137">
            <v>-250000</v>
          </cell>
          <cell r="AP137">
            <v>0</v>
          </cell>
          <cell r="AQ137">
            <v>1819706</v>
          </cell>
        </row>
        <row r="138">
          <cell r="B138">
            <v>14935</v>
          </cell>
          <cell r="C138">
            <v>35</v>
          </cell>
          <cell r="D138" t="str">
            <v>Autres actions pour la gestion des forêts - HPDRN&amp;HCPER</v>
          </cell>
          <cell r="E138" t="str">
            <v>oui</v>
          </cell>
          <cell r="F138" t="str">
            <v>AT</v>
          </cell>
          <cell r="H138">
            <v>1183529</v>
          </cell>
          <cell r="I138">
            <v>2343140</v>
          </cell>
          <cell r="J138">
            <v>1183529</v>
          </cell>
          <cell r="K138">
            <v>2343140</v>
          </cell>
          <cell r="L138">
            <v>1283529</v>
          </cell>
          <cell r="M138">
            <v>2443140</v>
          </cell>
          <cell r="N138">
            <v>100000</v>
          </cell>
          <cell r="O138">
            <v>100000</v>
          </cell>
          <cell r="P138">
            <v>8.4493071145700691E-2</v>
          </cell>
          <cell r="Q138">
            <v>4.2677774268716336E-2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5137428</v>
          </cell>
          <cell r="AA138">
            <v>2872087</v>
          </cell>
          <cell r="AB138">
            <v>-5137428</v>
          </cell>
          <cell r="AC138">
            <v>-2872087</v>
          </cell>
          <cell r="AD138">
            <v>3953899</v>
          </cell>
          <cell r="AE138">
            <v>528947</v>
          </cell>
          <cell r="AF138">
            <v>3.3407706950991485</v>
          </cell>
          <cell r="AG138">
            <v>0.22574280666114702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 t="str">
            <v/>
          </cell>
          <cell r="AM138" t="str">
            <v/>
          </cell>
          <cell r="AN138">
            <v>-360000</v>
          </cell>
          <cell r="AO138">
            <v>-60000</v>
          </cell>
          <cell r="AP138">
            <v>4777428</v>
          </cell>
          <cell r="AQ138">
            <v>2812087</v>
          </cell>
        </row>
        <row r="139">
          <cell r="B139">
            <v>14936</v>
          </cell>
          <cell r="C139">
            <v>36</v>
          </cell>
          <cell r="D139" t="str">
            <v>Acquisitions de forêts par les collectivités</v>
          </cell>
          <cell r="E139" t="str">
            <v>oui</v>
          </cell>
          <cell r="F139" t="str">
            <v>AT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1000000</v>
          </cell>
          <cell r="N139">
            <v>0</v>
          </cell>
          <cell r="O139">
            <v>1000000</v>
          </cell>
          <cell r="P139" t="str">
            <v/>
          </cell>
          <cell r="Q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>
            <v>600000</v>
          </cell>
          <cell r="AB139" t="str">
            <v/>
          </cell>
          <cell r="AC139">
            <v>-600000</v>
          </cell>
          <cell r="AD139">
            <v>0</v>
          </cell>
          <cell r="AE139">
            <v>600000</v>
          </cell>
          <cell r="AF139" t="str">
            <v/>
          </cell>
          <cell r="AG139" t="str">
            <v/>
          </cell>
          <cell r="AH139">
            <v>0</v>
          </cell>
          <cell r="AI139">
            <v>1600000</v>
          </cell>
          <cell r="AJ139">
            <v>0</v>
          </cell>
          <cell r="AK139">
            <v>-600000</v>
          </cell>
          <cell r="AL139" t="str">
            <v/>
          </cell>
          <cell r="AM139">
            <v>-0.375</v>
          </cell>
          <cell r="AN139">
            <v>0</v>
          </cell>
          <cell r="AO139">
            <v>0</v>
          </cell>
          <cell r="AP139">
            <v>0</v>
          </cell>
          <cell r="AQ139">
            <v>600000</v>
          </cell>
        </row>
        <row r="140">
          <cell r="B140" t="str">
            <v/>
          </cell>
          <cell r="C140" t="str">
            <v>Action 4</v>
          </cell>
          <cell r="D140" t="str">
            <v>Prévention des risques et protection de la forêt</v>
          </cell>
          <cell r="E140" t="str">
            <v/>
          </cell>
          <cell r="F140" t="str">
            <v/>
          </cell>
          <cell r="H140">
            <v>51658785</v>
          </cell>
          <cell r="I140">
            <v>50437924</v>
          </cell>
          <cell r="J140">
            <v>51658785</v>
          </cell>
          <cell r="K140">
            <v>50437924</v>
          </cell>
          <cell r="L140">
            <v>52671285</v>
          </cell>
          <cell r="M140">
            <v>52899812</v>
          </cell>
          <cell r="N140">
            <v>1012500</v>
          </cell>
          <cell r="O140">
            <v>2461888</v>
          </cell>
          <cell r="P140">
            <v>1.9599764105950226E-2</v>
          </cell>
          <cell r="Q140">
            <v>4.8810256345998698E-2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-1</v>
          </cell>
          <cell r="Y140">
            <v>-1</v>
          </cell>
          <cell r="Z140">
            <v>48764285</v>
          </cell>
          <cell r="AA140">
            <v>48724217</v>
          </cell>
          <cell r="AB140">
            <v>-48764285</v>
          </cell>
          <cell r="AC140">
            <v>-48724217</v>
          </cell>
          <cell r="AD140">
            <v>-2894500</v>
          </cell>
          <cell r="AE140">
            <v>-1713707</v>
          </cell>
          <cell r="AF140">
            <v>-5.6031128103380672E-2</v>
          </cell>
          <cell r="AG140">
            <v>-3.3976557005002822E-2</v>
          </cell>
          <cell r="AH140">
            <v>0</v>
          </cell>
          <cell r="AI140">
            <v>10098000</v>
          </cell>
          <cell r="AJ140">
            <v>0</v>
          </cell>
          <cell r="AK140">
            <v>-1718080</v>
          </cell>
          <cell r="AL140" t="str">
            <v/>
          </cell>
          <cell r="AM140">
            <v>-0.17014062190532778</v>
          </cell>
          <cell r="AN140">
            <v>-435163</v>
          </cell>
          <cell r="AO140">
            <v>-355163</v>
          </cell>
          <cell r="AP140">
            <v>48329122</v>
          </cell>
          <cell r="AQ140">
            <v>48369054</v>
          </cell>
        </row>
        <row r="141">
          <cell r="B141">
            <v>14940</v>
          </cell>
          <cell r="C141">
            <v>40</v>
          </cell>
          <cell r="D141" t="str">
            <v>RTM</v>
          </cell>
          <cell r="E141" t="str">
            <v>oui</v>
          </cell>
          <cell r="F141" t="str">
            <v>AT</v>
          </cell>
          <cell r="H141">
            <v>6688192</v>
          </cell>
          <cell r="I141">
            <v>6569611</v>
          </cell>
          <cell r="J141">
            <v>6688192</v>
          </cell>
          <cell r="K141">
            <v>6569611</v>
          </cell>
          <cell r="L141">
            <v>6688192</v>
          </cell>
          <cell r="M141">
            <v>6569611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4688192</v>
          </cell>
          <cell r="AA141">
            <v>4969611</v>
          </cell>
          <cell r="AB141">
            <v>-4688192</v>
          </cell>
          <cell r="AC141">
            <v>-4969611</v>
          </cell>
          <cell r="AD141">
            <v>-2000000</v>
          </cell>
          <cell r="AE141">
            <v>-1600000</v>
          </cell>
          <cell r="AF141">
            <v>-0.29903447747911543</v>
          </cell>
          <cell r="AG141">
            <v>-0.24354562241204236</v>
          </cell>
          <cell r="AH141">
            <v>0</v>
          </cell>
          <cell r="AI141">
            <v>8600000</v>
          </cell>
          <cell r="AJ141">
            <v>0</v>
          </cell>
          <cell r="AK141">
            <v>-220080</v>
          </cell>
          <cell r="AL141" t="str">
            <v/>
          </cell>
          <cell r="AM141">
            <v>-2.5590697674418603E-2</v>
          </cell>
          <cell r="AN141">
            <v>0</v>
          </cell>
          <cell r="AO141">
            <v>0</v>
          </cell>
          <cell r="AP141">
            <v>4688192</v>
          </cell>
          <cell r="AQ141">
            <v>4969611</v>
          </cell>
        </row>
        <row r="142">
          <cell r="B142">
            <v>14941</v>
          </cell>
          <cell r="C142">
            <v>41</v>
          </cell>
          <cell r="D142" t="str">
            <v>Prévention et protection - PDRN&amp;CPER</v>
          </cell>
          <cell r="E142" t="str">
            <v>oui</v>
          </cell>
          <cell r="F142" t="str">
            <v>AT</v>
          </cell>
          <cell r="G142" t="str">
            <v>CPER</v>
          </cell>
          <cell r="H142">
            <v>1910934</v>
          </cell>
          <cell r="I142">
            <v>1701550</v>
          </cell>
          <cell r="J142">
            <v>1910934</v>
          </cell>
          <cell r="K142">
            <v>1701550</v>
          </cell>
          <cell r="L142">
            <v>1965934</v>
          </cell>
          <cell r="M142">
            <v>1965934</v>
          </cell>
          <cell r="N142">
            <v>55000</v>
          </cell>
          <cell r="O142">
            <v>264384</v>
          </cell>
          <cell r="P142">
            <v>2.8781737098193868E-2</v>
          </cell>
          <cell r="Q142">
            <v>0.15537833152126002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1965934</v>
          </cell>
          <cell r="AA142">
            <v>1756550</v>
          </cell>
          <cell r="AB142">
            <v>-1965934</v>
          </cell>
          <cell r="AC142">
            <v>-1756550</v>
          </cell>
          <cell r="AD142">
            <v>55000</v>
          </cell>
          <cell r="AE142">
            <v>55000</v>
          </cell>
          <cell r="AF142">
            <v>2.8781737098193868E-2</v>
          </cell>
          <cell r="AG142">
            <v>3.2323469777555756E-2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 t="str">
            <v/>
          </cell>
          <cell r="AM142" t="str">
            <v/>
          </cell>
          <cell r="AN142">
            <v>-55000</v>
          </cell>
          <cell r="AO142">
            <v>-55000</v>
          </cell>
          <cell r="AP142">
            <v>1910934</v>
          </cell>
          <cell r="AQ142">
            <v>1701550</v>
          </cell>
        </row>
        <row r="143">
          <cell r="B143">
            <v>14942</v>
          </cell>
          <cell r="C143">
            <v>42</v>
          </cell>
          <cell r="D143" t="str">
            <v>Prévention et protection - PDRN&amp;HCPER</v>
          </cell>
          <cell r="E143" t="str">
            <v>oui</v>
          </cell>
          <cell r="F143" t="str">
            <v>AT</v>
          </cell>
          <cell r="H143">
            <v>2581524</v>
          </cell>
          <cell r="I143">
            <v>2100206</v>
          </cell>
          <cell r="J143">
            <v>2581524</v>
          </cell>
          <cell r="K143">
            <v>2100206</v>
          </cell>
          <cell r="L143">
            <v>2581524</v>
          </cell>
          <cell r="M143">
            <v>2472624</v>
          </cell>
          <cell r="N143">
            <v>0</v>
          </cell>
          <cell r="O143">
            <v>372418</v>
          </cell>
          <cell r="P143">
            <v>0</v>
          </cell>
          <cell r="Q143">
            <v>0.17732451007186914</v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2181524</v>
          </cell>
          <cell r="AA143">
            <v>1787450</v>
          </cell>
          <cell r="AB143">
            <v>-2181524</v>
          </cell>
          <cell r="AC143">
            <v>-1787450</v>
          </cell>
          <cell r="AD143">
            <v>-400000</v>
          </cell>
          <cell r="AE143">
            <v>-312756</v>
          </cell>
          <cell r="AF143">
            <v>-0.15494723271989724</v>
          </cell>
          <cell r="AG143">
            <v>-0.14891682054046126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 t="str">
            <v/>
          </cell>
          <cell r="AM143" t="str">
            <v/>
          </cell>
          <cell r="AN143">
            <v>0</v>
          </cell>
          <cell r="AO143">
            <v>0</v>
          </cell>
          <cell r="AP143">
            <v>2181524</v>
          </cell>
          <cell r="AQ143">
            <v>1787450</v>
          </cell>
        </row>
        <row r="144">
          <cell r="B144">
            <v>14943</v>
          </cell>
          <cell r="C144">
            <v>43</v>
          </cell>
          <cell r="D144" t="str">
            <v>Prévention et protection en SD - HPDRN&amp;CPER</v>
          </cell>
          <cell r="E144" t="str">
            <v>oui</v>
          </cell>
          <cell r="F144" t="str">
            <v>AT</v>
          </cell>
          <cell r="G144" t="str">
            <v>CPER</v>
          </cell>
          <cell r="H144">
            <v>910150</v>
          </cell>
          <cell r="I144">
            <v>910150</v>
          </cell>
          <cell r="J144">
            <v>910150</v>
          </cell>
          <cell r="K144">
            <v>910150</v>
          </cell>
          <cell r="L144">
            <v>910150</v>
          </cell>
          <cell r="M144">
            <v>910150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2260150</v>
          </cell>
          <cell r="AA144">
            <v>2260150</v>
          </cell>
          <cell r="AB144">
            <v>-2260150</v>
          </cell>
          <cell r="AC144">
            <v>-2260150</v>
          </cell>
          <cell r="AD144">
            <v>1350000</v>
          </cell>
          <cell r="AE144">
            <v>1350000</v>
          </cell>
          <cell r="AF144">
            <v>1.4832719881338241</v>
          </cell>
          <cell r="AG144">
            <v>1.4832719881338241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 t="str">
            <v/>
          </cell>
          <cell r="AM144" t="str">
            <v/>
          </cell>
          <cell r="AN144">
            <v>0</v>
          </cell>
          <cell r="AO144">
            <v>0</v>
          </cell>
          <cell r="AP144">
            <v>2260150</v>
          </cell>
          <cell r="AQ144">
            <v>2260150</v>
          </cell>
        </row>
        <row r="145">
          <cell r="B145">
            <v>14944</v>
          </cell>
          <cell r="C145">
            <v>44</v>
          </cell>
          <cell r="D145" t="str">
            <v>Prévention et protection en SD - HPDRN&amp;HCPER</v>
          </cell>
          <cell r="E145" t="str">
            <v>oui</v>
          </cell>
          <cell r="F145" t="str">
            <v>AT</v>
          </cell>
          <cell r="H145">
            <v>26336291</v>
          </cell>
          <cell r="I145">
            <v>26792299</v>
          </cell>
          <cell r="J145">
            <v>26336291</v>
          </cell>
          <cell r="K145">
            <v>26792299</v>
          </cell>
          <cell r="L145">
            <v>26593791</v>
          </cell>
          <cell r="M145">
            <v>27049799</v>
          </cell>
          <cell r="N145">
            <v>257500</v>
          </cell>
          <cell r="O145">
            <v>257500</v>
          </cell>
          <cell r="P145">
            <v>9.777382851670343E-3</v>
          </cell>
          <cell r="Q145">
            <v>9.6109706748196567E-3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24736791</v>
          </cell>
          <cell r="AA145">
            <v>25649762</v>
          </cell>
          <cell r="AB145">
            <v>-24736791</v>
          </cell>
          <cell r="AC145">
            <v>-25649762</v>
          </cell>
          <cell r="AD145">
            <v>-1599500</v>
          </cell>
          <cell r="AE145">
            <v>-1142537</v>
          </cell>
          <cell r="AF145">
            <v>-6.0733684936880444E-2</v>
          </cell>
          <cell r="AG145">
            <v>-4.2644231463675436E-2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 t="str">
            <v/>
          </cell>
          <cell r="AM145" t="str">
            <v/>
          </cell>
          <cell r="AN145">
            <v>-380163</v>
          </cell>
          <cell r="AO145">
            <v>-300163</v>
          </cell>
          <cell r="AP145">
            <v>24356628</v>
          </cell>
          <cell r="AQ145">
            <v>25349599</v>
          </cell>
        </row>
        <row r="146">
          <cell r="B146">
            <v>14945</v>
          </cell>
          <cell r="C146">
            <v>45</v>
          </cell>
          <cell r="D146" t="str">
            <v>Prévention et protection en AC - HPDRN&amp;HCPER</v>
          </cell>
          <cell r="E146" t="str">
            <v>oui</v>
          </cell>
          <cell r="F146" t="str">
            <v>AT</v>
          </cell>
          <cell r="H146">
            <v>13231694</v>
          </cell>
          <cell r="I146">
            <v>12364108</v>
          </cell>
          <cell r="J146">
            <v>13231694</v>
          </cell>
          <cell r="K146">
            <v>12364108</v>
          </cell>
          <cell r="L146">
            <v>13931694</v>
          </cell>
          <cell r="M146">
            <v>13931694</v>
          </cell>
          <cell r="N146">
            <v>700000</v>
          </cell>
          <cell r="O146">
            <v>1567586</v>
          </cell>
          <cell r="P146">
            <v>5.290327905104214E-2</v>
          </cell>
          <cell r="Q146">
            <v>0.12678520763487347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12931694</v>
          </cell>
          <cell r="AA146">
            <v>12300694</v>
          </cell>
          <cell r="AB146">
            <v>-12931694</v>
          </cell>
          <cell r="AC146">
            <v>-12300694</v>
          </cell>
          <cell r="AD146">
            <v>-300000</v>
          </cell>
          <cell r="AE146">
            <v>-63414</v>
          </cell>
          <cell r="AF146">
            <v>-2.267283387901806E-2</v>
          </cell>
          <cell r="AG146">
            <v>-5.1288778778056611E-3</v>
          </cell>
          <cell r="AH146">
            <v>0</v>
          </cell>
          <cell r="AI146">
            <v>1498000</v>
          </cell>
          <cell r="AJ146">
            <v>0</v>
          </cell>
          <cell r="AK146">
            <v>-1498000</v>
          </cell>
          <cell r="AL146" t="str">
            <v/>
          </cell>
          <cell r="AM146">
            <v>-1</v>
          </cell>
          <cell r="AN146">
            <v>0</v>
          </cell>
          <cell r="AO146">
            <v>0</v>
          </cell>
          <cell r="AP146">
            <v>12931694</v>
          </cell>
          <cell r="AQ146">
            <v>12300694</v>
          </cell>
        </row>
        <row r="147">
          <cell r="B147" t="str">
            <v/>
          </cell>
          <cell r="E147" t="str">
            <v/>
          </cell>
          <cell r="F147" t="str">
            <v/>
          </cell>
          <cell r="P147" t="str">
            <v/>
          </cell>
          <cell r="Q147" t="str">
            <v/>
          </cell>
          <cell r="X147" t="str">
            <v/>
          </cell>
          <cell r="Y147" t="str">
            <v/>
          </cell>
          <cell r="AF147" t="str">
            <v/>
          </cell>
          <cell r="AG147" t="str">
            <v/>
          </cell>
          <cell r="AL147" t="str">
            <v/>
          </cell>
          <cell r="AM147" t="str">
            <v/>
          </cell>
        </row>
        <row r="148">
          <cell r="B148" t="str">
            <v/>
          </cell>
          <cell r="C148" t="str">
            <v>Prog 215</v>
          </cell>
          <cell r="D148" t="str">
            <v>Soutien des politiques de l'agriculture</v>
          </cell>
          <cell r="E148" t="str">
            <v/>
          </cell>
          <cell r="F148" t="str">
            <v/>
          </cell>
          <cell r="H148">
            <v>434427179</v>
          </cell>
          <cell r="I148">
            <v>431416980</v>
          </cell>
          <cell r="J148">
            <v>434427179</v>
          </cell>
          <cell r="K148">
            <v>431416980</v>
          </cell>
          <cell r="L148">
            <v>186143723</v>
          </cell>
          <cell r="M148">
            <v>173848391</v>
          </cell>
          <cell r="N148">
            <v>87922965</v>
          </cell>
          <cell r="O148">
            <v>78637832</v>
          </cell>
          <cell r="P148">
            <v>-0.57151915902572936</v>
          </cell>
          <cell r="Q148">
            <v>-0.59702932647667228</v>
          </cell>
          <cell r="R148">
            <v>107278207</v>
          </cell>
          <cell r="S148">
            <v>96223207</v>
          </cell>
          <cell r="T148">
            <v>114870839</v>
          </cell>
          <cell r="U148">
            <v>96641469</v>
          </cell>
          <cell r="V148">
            <v>16650081</v>
          </cell>
          <cell r="W148">
            <v>1430910</v>
          </cell>
          <cell r="X148">
            <v>-0.7355809107882727</v>
          </cell>
          <cell r="Y148">
            <v>-0.77599057644879899</v>
          </cell>
          <cell r="Z148">
            <v>481097573</v>
          </cell>
          <cell r="AA148">
            <v>466218793</v>
          </cell>
          <cell r="AB148">
            <v>-366226734</v>
          </cell>
          <cell r="AC148">
            <v>-369577324</v>
          </cell>
          <cell r="AD148">
            <v>46670394</v>
          </cell>
          <cell r="AE148">
            <v>34801813</v>
          </cell>
          <cell r="AF148">
            <v>0.1074297287463223</v>
          </cell>
          <cell r="AG148">
            <v>8.0668621341700553E-2</v>
          </cell>
          <cell r="AH148">
            <v>61687872.23071181</v>
          </cell>
          <cell r="AI148">
            <v>74418872.230711818</v>
          </cell>
          <cell r="AJ148">
            <v>-202043.78203865129</v>
          </cell>
          <cell r="AK148">
            <v>1456956.2179613486</v>
          </cell>
          <cell r="AL148">
            <v>-3.2752593780996414E-3</v>
          </cell>
          <cell r="AM148">
            <v>1.95777787849905E-2</v>
          </cell>
          <cell r="AN148">
            <v>-7450730</v>
          </cell>
          <cell r="AO148">
            <v>-25069279</v>
          </cell>
          <cell r="AP148">
            <v>473646843</v>
          </cell>
          <cell r="AQ148">
            <v>441149514</v>
          </cell>
        </row>
        <row r="149">
          <cell r="B149" t="str">
            <v/>
          </cell>
          <cell r="D149" t="str">
            <v>Hors personnel (hors titre 2)</v>
          </cell>
          <cell r="E149" t="str">
            <v/>
          </cell>
          <cell r="F149" t="str">
            <v/>
          </cell>
          <cell r="H149">
            <v>98220758</v>
          </cell>
          <cell r="I149">
            <v>95210559</v>
          </cell>
          <cell r="J149">
            <v>98220758</v>
          </cell>
          <cell r="K149">
            <v>95210559</v>
          </cell>
          <cell r="L149">
            <v>186243723</v>
          </cell>
          <cell r="M149">
            <v>173948391</v>
          </cell>
          <cell r="N149">
            <v>88022965</v>
          </cell>
          <cell r="O149">
            <v>78737832</v>
          </cell>
          <cell r="P149">
            <v>0.89617476786322503</v>
          </cell>
          <cell r="Q149">
            <v>0.82698634297483753</v>
          </cell>
          <cell r="R149">
            <v>264378110</v>
          </cell>
          <cell r="S149">
            <v>90623207</v>
          </cell>
          <cell r="T149">
            <v>114870839</v>
          </cell>
          <cell r="U149">
            <v>96641469</v>
          </cell>
          <cell r="V149">
            <v>16650081</v>
          </cell>
          <cell r="W149">
            <v>1430910</v>
          </cell>
          <cell r="X149">
            <v>0.16951692635074145</v>
          </cell>
          <cell r="Y149">
            <v>1.5028900313462082E-2</v>
          </cell>
          <cell r="Z149">
            <v>150420249</v>
          </cell>
          <cell r="AA149">
            <v>135541469</v>
          </cell>
          <cell r="AB149" t="str">
            <v xml:space="preserve"> </v>
          </cell>
          <cell r="AC149" t="str">
            <v xml:space="preserve"> </v>
          </cell>
          <cell r="AD149">
            <v>52199491</v>
          </cell>
          <cell r="AE149">
            <v>40330910</v>
          </cell>
          <cell r="AF149">
            <v>0.53145070413730666</v>
          </cell>
          <cell r="AG149">
            <v>0.42359702982103065</v>
          </cell>
          <cell r="AH149">
            <v>61687872.23071181</v>
          </cell>
          <cell r="AI149">
            <v>74418872.230711818</v>
          </cell>
          <cell r="AJ149">
            <v>-202043.78203865129</v>
          </cell>
          <cell r="AK149">
            <v>1456956.2179613486</v>
          </cell>
          <cell r="AL149">
            <v>-3.2752593780996414E-3</v>
          </cell>
          <cell r="AM149">
            <v>1.95777787849905E-2</v>
          </cell>
          <cell r="AN149">
            <v>-7450730</v>
          </cell>
          <cell r="AO149">
            <v>-25069279</v>
          </cell>
          <cell r="AP149">
            <v>142969519</v>
          </cell>
          <cell r="AQ149">
            <v>110472190</v>
          </cell>
        </row>
        <row r="150">
          <cell r="B150" t="str">
            <v/>
          </cell>
          <cell r="D150" t="str">
            <v>Personnel (titre 2)</v>
          </cell>
          <cell r="E150" t="str">
            <v/>
          </cell>
          <cell r="F150" t="str">
            <v/>
          </cell>
          <cell r="H150">
            <v>336206421</v>
          </cell>
          <cell r="I150">
            <v>336206421</v>
          </cell>
          <cell r="J150">
            <v>336206421</v>
          </cell>
          <cell r="K150">
            <v>336206421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>
            <v>-1</v>
          </cell>
          <cell r="Y150">
            <v>-1</v>
          </cell>
          <cell r="Z150">
            <v>330677324</v>
          </cell>
          <cell r="AA150">
            <v>330677324</v>
          </cell>
          <cell r="AB150" t="str">
            <v/>
          </cell>
          <cell r="AC150" t="str">
            <v/>
          </cell>
          <cell r="AD150">
            <v>-5529097</v>
          </cell>
          <cell r="AE150">
            <v>-5529097</v>
          </cell>
          <cell r="AF150">
            <v>-1.644554254363869E-2</v>
          </cell>
          <cell r="AG150">
            <v>-1.644554254363869E-2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 t="str">
            <v/>
          </cell>
          <cell r="AM150" t="str">
            <v/>
          </cell>
          <cell r="AN150">
            <v>0</v>
          </cell>
          <cell r="AO150">
            <v>0</v>
          </cell>
          <cell r="AP150">
            <v>330677324</v>
          </cell>
          <cell r="AQ150">
            <v>330677324</v>
          </cell>
        </row>
        <row r="151">
          <cell r="B151" t="str">
            <v/>
          </cell>
          <cell r="C151" t="str">
            <v>Action 1</v>
          </cell>
          <cell r="D151" t="str">
            <v>Moyens de l'administration centrale</v>
          </cell>
          <cell r="E151" t="str">
            <v/>
          </cell>
          <cell r="F151" t="str">
            <v/>
          </cell>
          <cell r="H151">
            <v>188910334</v>
          </cell>
          <cell r="I151">
            <v>189098346</v>
          </cell>
          <cell r="J151">
            <v>188910334</v>
          </cell>
          <cell r="K151">
            <v>189098346</v>
          </cell>
          <cell r="L151">
            <v>30680645</v>
          </cell>
          <cell r="M151">
            <v>29174945</v>
          </cell>
          <cell r="N151">
            <v>1919058</v>
          </cell>
          <cell r="O151">
            <v>225346</v>
          </cell>
          <cell r="P151">
            <v>-0.83759149459764337</v>
          </cell>
          <cell r="Q151">
            <v>-0.84571549346074137</v>
          </cell>
          <cell r="R151">
            <v>28949599</v>
          </cell>
          <cell r="S151">
            <v>28949599</v>
          </cell>
          <cell r="T151">
            <v>33831670</v>
          </cell>
          <cell r="U151">
            <v>27846325</v>
          </cell>
          <cell r="V151">
            <v>5070083</v>
          </cell>
          <cell r="W151">
            <v>-1103274</v>
          </cell>
          <cell r="X151">
            <v>-0.82091149126865659</v>
          </cell>
          <cell r="Y151">
            <v>-0.85274157289561914</v>
          </cell>
          <cell r="Z151">
            <v>204546599</v>
          </cell>
          <cell r="AA151">
            <v>201911844</v>
          </cell>
          <cell r="AB151">
            <v>-170714929</v>
          </cell>
          <cell r="AC151">
            <v>-174065519</v>
          </cell>
          <cell r="AD151">
            <v>15636265</v>
          </cell>
          <cell r="AE151">
            <v>12813498</v>
          </cell>
          <cell r="AF151">
            <v>8.2770829254899314E-2</v>
          </cell>
          <cell r="AG151">
            <v>6.7761026318019724E-2</v>
          </cell>
          <cell r="AH151">
            <v>1559911</v>
          </cell>
          <cell r="AI151">
            <v>2759911</v>
          </cell>
          <cell r="AJ151">
            <v>-267911</v>
          </cell>
          <cell r="AK151">
            <v>-267911</v>
          </cell>
          <cell r="AL151">
            <v>-0.17174761893467</v>
          </cell>
          <cell r="AM151">
            <v>-9.70723331295828E-2</v>
          </cell>
          <cell r="AN151">
            <v>29330652</v>
          </cell>
          <cell r="AO151">
            <v>12797073</v>
          </cell>
          <cell r="AP151">
            <v>233877251</v>
          </cell>
          <cell r="AQ151">
            <v>214708917</v>
          </cell>
        </row>
        <row r="152">
          <cell r="B152">
            <v>21510</v>
          </cell>
          <cell r="C152">
            <v>10</v>
          </cell>
          <cell r="D152" t="str">
            <v>Personnel</v>
          </cell>
          <cell r="E152" t="str">
            <v>oui</v>
          </cell>
          <cell r="F152" t="str">
            <v>T2</v>
          </cell>
          <cell r="H152">
            <v>160148747</v>
          </cell>
          <cell r="I152">
            <v>160148747</v>
          </cell>
          <cell r="J152">
            <v>160148747</v>
          </cell>
          <cell r="K152">
            <v>160148747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174065519</v>
          </cell>
          <cell r="AA152">
            <v>174065519</v>
          </cell>
          <cell r="AB152">
            <v>-174065519</v>
          </cell>
          <cell r="AC152">
            <v>-174065519</v>
          </cell>
          <cell r="AD152">
            <v>13916772</v>
          </cell>
          <cell r="AE152">
            <v>13916772</v>
          </cell>
          <cell r="AF152">
            <v>8.689903768026358E-2</v>
          </cell>
          <cell r="AG152">
            <v>8.689903768026358E-2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 t="str">
            <v/>
          </cell>
          <cell r="AM152" t="str">
            <v/>
          </cell>
          <cell r="AN152">
            <v>0</v>
          </cell>
          <cell r="AO152">
            <v>0</v>
          </cell>
          <cell r="AP152">
            <v>174065519</v>
          </cell>
          <cell r="AQ152">
            <v>174065519</v>
          </cell>
        </row>
        <row r="153">
          <cell r="B153">
            <v>21513</v>
          </cell>
          <cell r="C153">
            <v>13</v>
          </cell>
          <cell r="D153" t="str">
            <v>Actions sanitaires et sociales</v>
          </cell>
          <cell r="E153" t="str">
            <v>oui</v>
          </cell>
          <cell r="F153" t="str">
            <v>AT</v>
          </cell>
          <cell r="H153">
            <v>5504649</v>
          </cell>
          <cell r="I153">
            <v>5558949</v>
          </cell>
          <cell r="J153">
            <v>5504649</v>
          </cell>
          <cell r="K153">
            <v>5558949</v>
          </cell>
          <cell r="L153">
            <v>6258425</v>
          </cell>
          <cell r="M153">
            <v>5752725</v>
          </cell>
          <cell r="N153">
            <v>753776</v>
          </cell>
          <cell r="O153">
            <v>193776</v>
          </cell>
          <cell r="P153">
            <v>0.13693443487495752</v>
          </cell>
          <cell r="Q153">
            <v>3.4858387799564274E-2</v>
          </cell>
          <cell r="R153">
            <v>5558949</v>
          </cell>
          <cell r="S153">
            <v>5558949</v>
          </cell>
          <cell r="T153">
            <v>6312725</v>
          </cell>
          <cell r="U153">
            <v>5752725</v>
          </cell>
          <cell r="V153">
            <v>808076</v>
          </cell>
          <cell r="W153">
            <v>193776</v>
          </cell>
          <cell r="X153">
            <v>0.14679882404854513</v>
          </cell>
          <cell r="Y153">
            <v>3.4858387799564274E-2</v>
          </cell>
          <cell r="Z153">
            <v>6312725</v>
          </cell>
          <cell r="AA153">
            <v>5752725</v>
          </cell>
          <cell r="AB153" t="str">
            <v/>
          </cell>
          <cell r="AC153" t="str">
            <v/>
          </cell>
          <cell r="AD153">
            <v>808076</v>
          </cell>
          <cell r="AE153">
            <v>193776</v>
          </cell>
          <cell r="AF153">
            <v>0.14679882404854513</v>
          </cell>
          <cell r="AG153">
            <v>3.4858387799564274E-2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 t="str">
            <v/>
          </cell>
          <cell r="AM153" t="str">
            <v/>
          </cell>
          <cell r="AN153">
            <v>2360000</v>
          </cell>
          <cell r="AO153">
            <v>1800000</v>
          </cell>
          <cell r="AP153">
            <v>8672725</v>
          </cell>
          <cell r="AQ153">
            <v>7552725</v>
          </cell>
        </row>
        <row r="154">
          <cell r="B154">
            <v>21514</v>
          </cell>
          <cell r="C154">
            <v>14</v>
          </cell>
          <cell r="D154" t="str">
            <v>Formation continue</v>
          </cell>
          <cell r="E154" t="str">
            <v>oui</v>
          </cell>
          <cell r="F154" t="str">
            <v>AT</v>
          </cell>
          <cell r="H154">
            <v>4753606</v>
          </cell>
          <cell r="I154">
            <v>4953606</v>
          </cell>
          <cell r="J154">
            <v>4753606</v>
          </cell>
          <cell r="K154">
            <v>4953606</v>
          </cell>
          <cell r="L154">
            <v>2455600</v>
          </cell>
          <cell r="M154">
            <v>2455600</v>
          </cell>
          <cell r="N154">
            <v>-2298006</v>
          </cell>
          <cell r="O154">
            <v>-2498006</v>
          </cell>
          <cell r="P154">
            <v>-0.48342374189194476</v>
          </cell>
          <cell r="Q154">
            <v>-0.50428031619793745</v>
          </cell>
          <cell r="R154">
            <v>4953606</v>
          </cell>
          <cell r="S154">
            <v>4953606</v>
          </cell>
          <cell r="T154">
            <v>2455600</v>
          </cell>
          <cell r="U154">
            <v>2455600</v>
          </cell>
          <cell r="V154">
            <v>-2298006</v>
          </cell>
          <cell r="W154">
            <v>-2498006</v>
          </cell>
          <cell r="X154">
            <v>-0.48342374189194476</v>
          </cell>
          <cell r="Y154">
            <v>-0.50428031619793745</v>
          </cell>
          <cell r="Z154">
            <v>2455600</v>
          </cell>
          <cell r="AA154">
            <v>2455600</v>
          </cell>
          <cell r="AB154" t="str">
            <v/>
          </cell>
          <cell r="AC154" t="str">
            <v/>
          </cell>
          <cell r="AD154">
            <v>-2298006</v>
          </cell>
          <cell r="AE154">
            <v>-2498006</v>
          </cell>
          <cell r="AF154">
            <v>-0.48342374189194476</v>
          </cell>
          <cell r="AG154">
            <v>-0.50428031619793745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 t="str">
            <v/>
          </cell>
          <cell r="AM154" t="str">
            <v/>
          </cell>
          <cell r="AN154">
            <v>0</v>
          </cell>
          <cell r="AO154">
            <v>0</v>
          </cell>
          <cell r="AP154">
            <v>2455600</v>
          </cell>
          <cell r="AQ154">
            <v>2455600</v>
          </cell>
        </row>
        <row r="155">
          <cell r="B155">
            <v>21515</v>
          </cell>
          <cell r="C155">
            <v>15</v>
          </cell>
          <cell r="D155" t="str">
            <v>Gestion immobilière de l’administration centrale</v>
          </cell>
          <cell r="E155" t="str">
            <v>oui</v>
          </cell>
          <cell r="F155" t="str">
            <v>AT</v>
          </cell>
          <cell r="H155">
            <v>6115416</v>
          </cell>
          <cell r="I155">
            <v>6115416</v>
          </cell>
          <cell r="J155">
            <v>6115416</v>
          </cell>
          <cell r="K155">
            <v>6115416</v>
          </cell>
          <cell r="L155">
            <v>8008620</v>
          </cell>
          <cell r="M155">
            <v>8008620</v>
          </cell>
          <cell r="N155">
            <v>1893204</v>
          </cell>
          <cell r="O155">
            <v>1893204</v>
          </cell>
          <cell r="P155">
            <v>0.30957893951940474</v>
          </cell>
          <cell r="Q155">
            <v>0.30957893951940474</v>
          </cell>
          <cell r="R155">
            <v>6115416</v>
          </cell>
          <cell r="S155">
            <v>6115416</v>
          </cell>
          <cell r="T155">
            <v>12577345</v>
          </cell>
          <cell r="U155">
            <v>7552000</v>
          </cell>
          <cell r="V155">
            <v>6461929</v>
          </cell>
          <cell r="W155">
            <v>1436584</v>
          </cell>
          <cell r="X155">
            <v>1.0566622123499039</v>
          </cell>
          <cell r="Y155">
            <v>0.23491190133263215</v>
          </cell>
          <cell r="Z155">
            <v>9226755</v>
          </cell>
          <cell r="AA155">
            <v>7552000</v>
          </cell>
          <cell r="AB155">
            <v>3350590</v>
          </cell>
          <cell r="AC155" t="str">
            <v/>
          </cell>
          <cell r="AD155">
            <v>3111339</v>
          </cell>
          <cell r="AE155">
            <v>1436584</v>
          </cell>
          <cell r="AF155">
            <v>0.50876980404930749</v>
          </cell>
          <cell r="AG155">
            <v>0.23491190133263215</v>
          </cell>
          <cell r="AH155">
            <v>1559911</v>
          </cell>
          <cell r="AI155">
            <v>1559911</v>
          </cell>
          <cell r="AJ155">
            <v>-267911</v>
          </cell>
          <cell r="AK155">
            <v>-267911</v>
          </cell>
          <cell r="AL155">
            <v>-0.17174761893467</v>
          </cell>
          <cell r="AM155">
            <v>-0.17174761893467</v>
          </cell>
          <cell r="AN155">
            <v>26013616</v>
          </cell>
          <cell r="AO155">
            <v>11133037</v>
          </cell>
          <cell r="AP155">
            <v>35240371</v>
          </cell>
          <cell r="AQ155">
            <v>18685037</v>
          </cell>
        </row>
        <row r="156">
          <cell r="B156">
            <v>21516</v>
          </cell>
          <cell r="C156">
            <v>16</v>
          </cell>
          <cell r="D156" t="str">
            <v>Autres moyens (hors personnel)</v>
          </cell>
          <cell r="E156" t="str">
            <v>oui</v>
          </cell>
          <cell r="F156" t="str">
            <v>AT</v>
          </cell>
          <cell r="H156">
            <v>12387916</v>
          </cell>
          <cell r="I156">
            <v>12321628</v>
          </cell>
          <cell r="J156">
            <v>12387916</v>
          </cell>
          <cell r="K156">
            <v>12321628</v>
          </cell>
          <cell r="L156">
            <v>13958000</v>
          </cell>
          <cell r="M156">
            <v>12958000</v>
          </cell>
          <cell r="N156">
            <v>1570084</v>
          </cell>
          <cell r="O156">
            <v>636372</v>
          </cell>
          <cell r="P156">
            <v>0.12674319070293988</v>
          </cell>
          <cell r="Q156">
            <v>5.1646746679903016E-2</v>
          </cell>
          <cell r="R156">
            <v>12321628</v>
          </cell>
          <cell r="S156">
            <v>12321628</v>
          </cell>
          <cell r="T156">
            <v>12486000</v>
          </cell>
          <cell r="U156">
            <v>12086000</v>
          </cell>
          <cell r="V156">
            <v>98084</v>
          </cell>
          <cell r="W156">
            <v>-235628</v>
          </cell>
          <cell r="X156">
            <v>7.9177159418904689E-3</v>
          </cell>
          <cell r="Y156">
            <v>-1.9123122366622333E-2</v>
          </cell>
          <cell r="Z156">
            <v>12486000</v>
          </cell>
          <cell r="AA156">
            <v>12086000</v>
          </cell>
          <cell r="AB156" t="str">
            <v/>
          </cell>
          <cell r="AC156" t="str">
            <v/>
          </cell>
          <cell r="AD156">
            <v>98084</v>
          </cell>
          <cell r="AE156">
            <v>-235628</v>
          </cell>
          <cell r="AF156">
            <v>7.9177159418904689E-3</v>
          </cell>
          <cell r="AG156">
            <v>-1.9123122366622333E-2</v>
          </cell>
          <cell r="AH156">
            <v>0</v>
          </cell>
          <cell r="AI156">
            <v>1200000</v>
          </cell>
          <cell r="AJ156">
            <v>0</v>
          </cell>
          <cell r="AK156">
            <v>0</v>
          </cell>
          <cell r="AL156" t="str">
            <v/>
          </cell>
          <cell r="AM156">
            <v>0</v>
          </cell>
          <cell r="AN156">
            <v>957036</v>
          </cell>
          <cell r="AO156">
            <v>-135964</v>
          </cell>
          <cell r="AP156">
            <v>13443036</v>
          </cell>
          <cell r="AQ156">
            <v>11950036</v>
          </cell>
        </row>
        <row r="157">
          <cell r="B157" t="str">
            <v/>
          </cell>
          <cell r="C157" t="str">
            <v>Action 2</v>
          </cell>
          <cell r="D157" t="str">
            <v>Statistiques, évaluation et études</v>
          </cell>
          <cell r="E157" t="str">
            <v/>
          </cell>
          <cell r="F157" t="str">
            <v/>
          </cell>
          <cell r="H157">
            <v>5854280</v>
          </cell>
          <cell r="I157">
            <v>5838943</v>
          </cell>
          <cell r="J157">
            <v>5854280</v>
          </cell>
          <cell r="K157">
            <v>5838943</v>
          </cell>
          <cell r="L157">
            <v>7069313</v>
          </cell>
          <cell r="M157">
            <v>6804313</v>
          </cell>
          <cell r="N157">
            <v>1215033</v>
          </cell>
          <cell r="O157">
            <v>965370</v>
          </cell>
          <cell r="P157">
            <v>0.2075461030220625</v>
          </cell>
          <cell r="Q157">
            <v>0.16533300633350934</v>
          </cell>
          <cell r="R157">
            <v>5600000</v>
          </cell>
          <cell r="S157">
            <v>5600000</v>
          </cell>
          <cell r="T157">
            <v>6166025</v>
          </cell>
          <cell r="U157">
            <v>5431000</v>
          </cell>
          <cell r="V157">
            <v>311745</v>
          </cell>
          <cell r="W157">
            <v>-407943</v>
          </cell>
          <cell r="X157">
            <v>5.3250784041760903E-2</v>
          </cell>
          <cell r="Y157">
            <v>-6.9865898673783941E-2</v>
          </cell>
          <cell r="Z157">
            <v>6166025</v>
          </cell>
          <cell r="AA157">
            <v>5431000</v>
          </cell>
          <cell r="AB157">
            <v>0</v>
          </cell>
          <cell r="AC157">
            <v>0</v>
          </cell>
          <cell r="AD157">
            <v>311745</v>
          </cell>
          <cell r="AE157">
            <v>-407943</v>
          </cell>
          <cell r="AF157">
            <v>5.3250784041760903E-2</v>
          </cell>
          <cell r="AG157">
            <v>-6.9865898673783941E-2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 t="str">
            <v/>
          </cell>
          <cell r="AM157" t="str">
            <v/>
          </cell>
          <cell r="AN157">
            <v>735025</v>
          </cell>
          <cell r="AO157">
            <v>0</v>
          </cell>
          <cell r="AP157">
            <v>6901050</v>
          </cell>
          <cell r="AQ157">
            <v>5431000</v>
          </cell>
        </row>
        <row r="158">
          <cell r="B158">
            <v>21520</v>
          </cell>
          <cell r="C158">
            <v>20</v>
          </cell>
          <cell r="D158" t="str">
            <v>Statistiques et RICA</v>
          </cell>
          <cell r="E158" t="str">
            <v>oui</v>
          </cell>
          <cell r="F158" t="str">
            <v>AT</v>
          </cell>
          <cell r="H158">
            <v>4297346</v>
          </cell>
          <cell r="I158">
            <v>4297346</v>
          </cell>
          <cell r="J158">
            <v>4297346</v>
          </cell>
          <cell r="K158">
            <v>4297346</v>
          </cell>
          <cell r="L158">
            <v>5080000</v>
          </cell>
          <cell r="M158">
            <v>5080000</v>
          </cell>
          <cell r="N158">
            <v>782654</v>
          </cell>
          <cell r="O158">
            <v>782654</v>
          </cell>
          <cell r="P158">
            <v>0.18212496736357742</v>
          </cell>
          <cell r="Q158">
            <v>0.18212496736357742</v>
          </cell>
          <cell r="R158">
            <v>162699903</v>
          </cell>
          <cell r="T158">
            <v>4608403</v>
          </cell>
          <cell r="U158">
            <v>4108403</v>
          </cell>
          <cell r="V158">
            <v>311057</v>
          </cell>
          <cell r="W158">
            <v>-188943</v>
          </cell>
          <cell r="X158">
            <v>7.2383512986852819E-2</v>
          </cell>
          <cell r="Y158">
            <v>-4.3967369627672524E-2</v>
          </cell>
          <cell r="Z158">
            <v>4608403</v>
          </cell>
          <cell r="AA158">
            <v>4108403</v>
          </cell>
          <cell r="AB158" t="str">
            <v/>
          </cell>
          <cell r="AC158" t="str">
            <v/>
          </cell>
          <cell r="AD158">
            <v>311057</v>
          </cell>
          <cell r="AE158">
            <v>-188943</v>
          </cell>
          <cell r="AF158">
            <v>7.2383512986852819E-2</v>
          </cell>
          <cell r="AG158">
            <v>-4.3967369627672524E-2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 t="str">
            <v/>
          </cell>
          <cell r="AM158" t="str">
            <v/>
          </cell>
          <cell r="AN158">
            <v>500000</v>
          </cell>
          <cell r="AO158">
            <v>0</v>
          </cell>
          <cell r="AP158">
            <v>5108403</v>
          </cell>
          <cell r="AQ158">
            <v>4108403</v>
          </cell>
        </row>
        <row r="159">
          <cell r="B159">
            <v>21521</v>
          </cell>
          <cell r="C159">
            <v>21</v>
          </cell>
          <cell r="D159" t="str">
            <v>Recensement général de l’agriculture</v>
          </cell>
          <cell r="E159" t="str">
            <v>oui</v>
          </cell>
          <cell r="F159" t="str">
            <v>AT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100000</v>
          </cell>
          <cell r="M159">
            <v>100000</v>
          </cell>
          <cell r="N159">
            <v>100000</v>
          </cell>
          <cell r="O159">
            <v>100000</v>
          </cell>
          <cell r="P159" t="str">
            <v/>
          </cell>
          <cell r="Q159" t="str">
            <v/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>
            <v>0</v>
          </cell>
          <cell r="AA159">
            <v>0</v>
          </cell>
          <cell r="AB159" t="str">
            <v/>
          </cell>
          <cell r="AC159" t="str">
            <v/>
          </cell>
          <cell r="AD159">
            <v>0</v>
          </cell>
          <cell r="AE159">
            <v>0</v>
          </cell>
          <cell r="AF159" t="str">
            <v/>
          </cell>
          <cell r="AG159" t="str">
            <v/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 t="str">
            <v/>
          </cell>
          <cell r="AM159" t="str">
            <v/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</row>
        <row r="160">
          <cell r="B160">
            <v>21522</v>
          </cell>
          <cell r="C160">
            <v>22</v>
          </cell>
          <cell r="D160" t="str">
            <v>Etudes</v>
          </cell>
          <cell r="E160" t="str">
            <v>oui</v>
          </cell>
          <cell r="F160" t="str">
            <v>AT</v>
          </cell>
          <cell r="H160">
            <v>810852</v>
          </cell>
          <cell r="I160">
            <v>731515</v>
          </cell>
          <cell r="J160">
            <v>810852</v>
          </cell>
          <cell r="K160">
            <v>731515</v>
          </cell>
          <cell r="L160">
            <v>1065000</v>
          </cell>
          <cell r="M160">
            <v>850000</v>
          </cell>
          <cell r="N160">
            <v>254148</v>
          </cell>
          <cell r="O160">
            <v>118485</v>
          </cell>
          <cell r="P160">
            <v>0.31343327758949846</v>
          </cell>
          <cell r="Q160">
            <v>0.16197207165950117</v>
          </cell>
          <cell r="T160">
            <v>916540</v>
          </cell>
          <cell r="U160">
            <v>731515</v>
          </cell>
          <cell r="V160">
            <v>105688</v>
          </cell>
          <cell r="W160">
            <v>0</v>
          </cell>
          <cell r="X160">
            <v>0.13034191196420555</v>
          </cell>
          <cell r="Y160">
            <v>0</v>
          </cell>
          <cell r="Z160">
            <v>916540</v>
          </cell>
          <cell r="AA160">
            <v>731515</v>
          </cell>
          <cell r="AB160" t="str">
            <v/>
          </cell>
          <cell r="AC160" t="str">
            <v/>
          </cell>
          <cell r="AD160">
            <v>105688</v>
          </cell>
          <cell r="AE160">
            <v>0</v>
          </cell>
          <cell r="AF160">
            <v>0.13034191196420555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 t="str">
            <v/>
          </cell>
          <cell r="AM160" t="str">
            <v/>
          </cell>
          <cell r="AN160">
            <v>185025</v>
          </cell>
          <cell r="AO160">
            <v>0</v>
          </cell>
          <cell r="AP160">
            <v>1101565</v>
          </cell>
          <cell r="AQ160">
            <v>731515</v>
          </cell>
        </row>
        <row r="161">
          <cell r="B161">
            <v>21523</v>
          </cell>
          <cell r="C161">
            <v>23</v>
          </cell>
          <cell r="D161" t="str">
            <v>Evaluations des politiques publiques</v>
          </cell>
          <cell r="E161" t="str">
            <v>oui</v>
          </cell>
          <cell r="F161" t="str">
            <v>AT</v>
          </cell>
          <cell r="H161">
            <v>171769</v>
          </cell>
          <cell r="I161">
            <v>235769</v>
          </cell>
          <cell r="J161">
            <v>171769</v>
          </cell>
          <cell r="K161">
            <v>235769</v>
          </cell>
          <cell r="L161">
            <v>250000</v>
          </cell>
          <cell r="M161">
            <v>200000</v>
          </cell>
          <cell r="N161">
            <v>78231</v>
          </cell>
          <cell r="O161">
            <v>-35769</v>
          </cell>
          <cell r="P161">
            <v>0.45544306597814505</v>
          </cell>
          <cell r="Q161">
            <v>-0.15171205714067584</v>
          </cell>
          <cell r="T161">
            <v>250000</v>
          </cell>
          <cell r="U161">
            <v>200000</v>
          </cell>
          <cell r="V161">
            <v>78231</v>
          </cell>
          <cell r="W161">
            <v>-35769</v>
          </cell>
          <cell r="X161">
            <v>0.45544306597814505</v>
          </cell>
          <cell r="Y161">
            <v>-0.15171205714067584</v>
          </cell>
          <cell r="Z161">
            <v>250000</v>
          </cell>
          <cell r="AA161">
            <v>200000</v>
          </cell>
          <cell r="AB161" t="str">
            <v/>
          </cell>
          <cell r="AC161" t="str">
            <v/>
          </cell>
          <cell r="AD161">
            <v>78231</v>
          </cell>
          <cell r="AE161">
            <v>-35769</v>
          </cell>
          <cell r="AF161">
            <v>0.45544306597814505</v>
          </cell>
          <cell r="AG161">
            <v>-0.15171205714067584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 t="str">
            <v/>
          </cell>
          <cell r="AM161" t="str">
            <v/>
          </cell>
          <cell r="AN161">
            <v>50000</v>
          </cell>
          <cell r="AO161">
            <v>0</v>
          </cell>
          <cell r="AP161">
            <v>300000</v>
          </cell>
          <cell r="AQ161">
            <v>200000</v>
          </cell>
        </row>
        <row r="162">
          <cell r="B162">
            <v>21524</v>
          </cell>
          <cell r="C162">
            <v>24</v>
          </cell>
          <cell r="D162" t="str">
            <v>Informations sur les marchés</v>
          </cell>
          <cell r="E162" t="str">
            <v>oui</v>
          </cell>
          <cell r="F162" t="str">
            <v>AT</v>
          </cell>
          <cell r="H162">
            <v>574313</v>
          </cell>
          <cell r="I162">
            <v>574313</v>
          </cell>
          <cell r="J162">
            <v>574313</v>
          </cell>
          <cell r="K162">
            <v>574313</v>
          </cell>
          <cell r="L162">
            <v>574313</v>
          </cell>
          <cell r="M162">
            <v>574313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T162">
            <v>391082</v>
          </cell>
          <cell r="U162">
            <v>391082</v>
          </cell>
          <cell r="V162">
            <v>-183231</v>
          </cell>
          <cell r="W162">
            <v>-183231</v>
          </cell>
          <cell r="X162">
            <v>-0.31904379667533211</v>
          </cell>
          <cell r="Y162">
            <v>-0.31904379667533211</v>
          </cell>
          <cell r="Z162">
            <v>391082</v>
          </cell>
          <cell r="AA162">
            <v>391082</v>
          </cell>
          <cell r="AB162" t="str">
            <v/>
          </cell>
          <cell r="AC162" t="str">
            <v/>
          </cell>
          <cell r="AD162">
            <v>-183231</v>
          </cell>
          <cell r="AE162">
            <v>-183231</v>
          </cell>
          <cell r="AF162">
            <v>-0.31904379667533211</v>
          </cell>
          <cell r="AG162">
            <v>-0.31904379667533211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 t="str">
            <v/>
          </cell>
          <cell r="AN162">
            <v>0</v>
          </cell>
          <cell r="AO162">
            <v>0</v>
          </cell>
          <cell r="AP162">
            <v>391082</v>
          </cell>
          <cell r="AQ162">
            <v>391082</v>
          </cell>
        </row>
        <row r="163">
          <cell r="B163" t="str">
            <v/>
          </cell>
          <cell r="C163" t="str">
            <v>Action 4</v>
          </cell>
          <cell r="D163" t="str">
            <v>Moyens communs</v>
          </cell>
          <cell r="E163" t="str">
            <v/>
          </cell>
          <cell r="F163" t="str">
            <v/>
          </cell>
          <cell r="H163">
            <v>118817443</v>
          </cell>
          <cell r="I163">
            <v>115634569</v>
          </cell>
          <cell r="J163">
            <v>118817443</v>
          </cell>
          <cell r="K163">
            <v>115634569</v>
          </cell>
          <cell r="L163">
            <v>134658039</v>
          </cell>
          <cell r="M163">
            <v>124533407</v>
          </cell>
          <cell r="N163">
            <v>82181853</v>
          </cell>
          <cell r="O163">
            <v>75240095</v>
          </cell>
          <cell r="P163">
            <v>0.13331877542592799</v>
          </cell>
          <cell r="Q163">
            <v>7.695655440199721E-2</v>
          </cell>
          <cell r="R163">
            <v>61599903</v>
          </cell>
          <cell r="S163">
            <v>50544903</v>
          </cell>
          <cell r="T163">
            <v>61399903</v>
          </cell>
          <cell r="U163">
            <v>50344903</v>
          </cell>
          <cell r="V163">
            <v>8923717</v>
          </cell>
          <cell r="W163">
            <v>1051591</v>
          </cell>
          <cell r="X163">
            <v>-0.4832416735310488</v>
          </cell>
          <cell r="Y163">
            <v>-0.56462065422667851</v>
          </cell>
          <cell r="Z163">
            <v>140516564</v>
          </cell>
          <cell r="AA163">
            <v>129461564</v>
          </cell>
          <cell r="AB163">
            <v>-79116661</v>
          </cell>
          <cell r="AC163">
            <v>-79116661</v>
          </cell>
          <cell r="AD163">
            <v>21699121</v>
          </cell>
          <cell r="AE163">
            <v>13826995</v>
          </cell>
          <cell r="AF163">
            <v>0.18262571935671096</v>
          </cell>
          <cell r="AG163">
            <v>0.11957492573003839</v>
          </cell>
          <cell r="AH163">
            <v>58933961.23071181</v>
          </cell>
          <cell r="AI163">
            <v>70464961.230711818</v>
          </cell>
          <cell r="AJ163">
            <v>17867.21796134871</v>
          </cell>
          <cell r="AK163">
            <v>1676867.2179613486</v>
          </cell>
          <cell r="AL163">
            <v>3.0317354523995074E-4</v>
          </cell>
          <cell r="AM163">
            <v>2.3797177897693839E-2</v>
          </cell>
          <cell r="AN163">
            <v>-39228792</v>
          </cell>
          <cell r="AO163">
            <v>-39192737</v>
          </cell>
          <cell r="AP163">
            <v>101287772</v>
          </cell>
          <cell r="AQ163">
            <v>90268827</v>
          </cell>
        </row>
        <row r="164">
          <cell r="B164">
            <v>21540</v>
          </cell>
          <cell r="C164">
            <v>40</v>
          </cell>
          <cell r="D164" t="str">
            <v>AFICAR</v>
          </cell>
          <cell r="E164" t="str">
            <v>oui</v>
          </cell>
          <cell r="F164" t="str">
            <v>AT</v>
          </cell>
          <cell r="H164">
            <v>1412474</v>
          </cell>
          <cell r="I164">
            <v>1412474</v>
          </cell>
          <cell r="J164">
            <v>1412474</v>
          </cell>
          <cell r="K164">
            <v>1412474</v>
          </cell>
          <cell r="L164">
            <v>2000000</v>
          </cell>
          <cell r="M164">
            <v>2000000</v>
          </cell>
          <cell r="N164">
            <v>587526</v>
          </cell>
          <cell r="O164">
            <v>587526</v>
          </cell>
          <cell r="P164">
            <v>0.41595526714120046</v>
          </cell>
          <cell r="Q164">
            <v>0.41595526714120046</v>
          </cell>
          <cell r="R164">
            <v>1412474</v>
          </cell>
          <cell r="S164">
            <v>1412474</v>
          </cell>
          <cell r="T164">
            <v>1412474</v>
          </cell>
          <cell r="U164">
            <v>1412474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1412474</v>
          </cell>
          <cell r="AA164">
            <v>1412474</v>
          </cell>
          <cell r="AB164" t="str">
            <v/>
          </cell>
          <cell r="AC164" t="str">
            <v/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 t="str">
            <v/>
          </cell>
          <cell r="AM164" t="str">
            <v/>
          </cell>
          <cell r="AN164">
            <v>0</v>
          </cell>
          <cell r="AO164">
            <v>0</v>
          </cell>
          <cell r="AP164">
            <v>1412474</v>
          </cell>
          <cell r="AQ164">
            <v>1412474</v>
          </cell>
        </row>
        <row r="165">
          <cell r="B165">
            <v>21541</v>
          </cell>
          <cell r="C165">
            <v>41</v>
          </cell>
          <cell r="D165" t="str">
            <v>Autres actions de communication</v>
          </cell>
          <cell r="E165" t="str">
            <v>oui</v>
          </cell>
          <cell r="F165" t="str">
            <v>AT</v>
          </cell>
          <cell r="H165">
            <v>1990121</v>
          </cell>
          <cell r="I165">
            <v>1935121</v>
          </cell>
          <cell r="J165">
            <v>1990121</v>
          </cell>
          <cell r="K165">
            <v>1935121</v>
          </cell>
          <cell r="L165">
            <v>2035121</v>
          </cell>
          <cell r="M165">
            <v>1935121</v>
          </cell>
          <cell r="N165">
            <v>45000</v>
          </cell>
          <cell r="O165">
            <v>0</v>
          </cell>
          <cell r="P165">
            <v>2.2611690444952846E-2</v>
          </cell>
          <cell r="Q165">
            <v>0</v>
          </cell>
          <cell r="R165">
            <v>1990121</v>
          </cell>
          <cell r="S165">
            <v>1935121</v>
          </cell>
          <cell r="T165">
            <v>1990121</v>
          </cell>
          <cell r="U165">
            <v>1935121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1990121</v>
          </cell>
          <cell r="AA165">
            <v>1935121</v>
          </cell>
          <cell r="AB165" t="str">
            <v/>
          </cell>
          <cell r="AC165" t="str">
            <v/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75000</v>
          </cell>
          <cell r="AI165">
            <v>75000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1990121</v>
          </cell>
          <cell r="AQ165">
            <v>1935121</v>
          </cell>
        </row>
        <row r="166">
          <cell r="B166">
            <v>21542</v>
          </cell>
          <cell r="C166">
            <v>42</v>
          </cell>
          <cell r="D166" t="str">
            <v>Frais judiciaires et réparations civiles</v>
          </cell>
          <cell r="E166" t="str">
            <v>oui</v>
          </cell>
          <cell r="F166" t="str">
            <v>AT</v>
          </cell>
          <cell r="H166">
            <v>4044166</v>
          </cell>
          <cell r="I166">
            <v>4044166</v>
          </cell>
          <cell r="J166">
            <v>4044166</v>
          </cell>
          <cell r="K166">
            <v>4044166</v>
          </cell>
          <cell r="L166">
            <v>64955834</v>
          </cell>
          <cell r="M166">
            <v>64955834</v>
          </cell>
          <cell r="N166">
            <v>60911668</v>
          </cell>
          <cell r="O166">
            <v>60911668</v>
          </cell>
          <cell r="P166">
            <v>15.061614186954738</v>
          </cell>
          <cell r="Q166">
            <v>15.061614186954738</v>
          </cell>
          <cell r="R166">
            <v>4044166</v>
          </cell>
          <cell r="S166">
            <v>4044166</v>
          </cell>
          <cell r="T166">
            <v>4399822</v>
          </cell>
          <cell r="U166">
            <v>4399822</v>
          </cell>
          <cell r="V166">
            <v>355656</v>
          </cell>
          <cell r="W166">
            <v>355656</v>
          </cell>
          <cell r="X166">
            <v>8.7942977612689488E-2</v>
          </cell>
          <cell r="Y166">
            <v>8.7942977612689488E-2</v>
          </cell>
          <cell r="Z166">
            <v>4399822</v>
          </cell>
          <cell r="AA166">
            <v>4399822</v>
          </cell>
          <cell r="AB166" t="str">
            <v/>
          </cell>
          <cell r="AC166" t="str">
            <v/>
          </cell>
          <cell r="AD166">
            <v>355656</v>
          </cell>
          <cell r="AE166">
            <v>355656</v>
          </cell>
          <cell r="AF166">
            <v>8.7942977612689488E-2</v>
          </cell>
          <cell r="AG166">
            <v>8.7942977612689488E-2</v>
          </cell>
          <cell r="AH166">
            <v>57955834</v>
          </cell>
          <cell r="AI166">
            <v>57955834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4399822</v>
          </cell>
          <cell r="AQ166">
            <v>4399822</v>
          </cell>
        </row>
        <row r="167">
          <cell r="B167">
            <v>21543</v>
          </cell>
          <cell r="C167">
            <v>43</v>
          </cell>
          <cell r="D167" t="str">
            <v>Réforme de l’Etat</v>
          </cell>
          <cell r="E167" t="str">
            <v>oui</v>
          </cell>
          <cell r="F167" t="str">
            <v>AT</v>
          </cell>
          <cell r="H167">
            <v>795760</v>
          </cell>
          <cell r="I167">
            <v>795760</v>
          </cell>
          <cell r="J167">
            <v>795760</v>
          </cell>
          <cell r="K167">
            <v>795760</v>
          </cell>
          <cell r="L167">
            <v>795760</v>
          </cell>
          <cell r="M167">
            <v>795760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795760</v>
          </cell>
          <cell r="S167">
            <v>795760</v>
          </cell>
          <cell r="T167">
            <v>795760</v>
          </cell>
          <cell r="U167">
            <v>795760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795760</v>
          </cell>
          <cell r="AA167">
            <v>795760</v>
          </cell>
          <cell r="AB167" t="str">
            <v/>
          </cell>
          <cell r="AC167" t="str">
            <v/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 t="str">
            <v/>
          </cell>
          <cell r="AM167" t="str">
            <v/>
          </cell>
          <cell r="AN167">
            <v>0</v>
          </cell>
          <cell r="AO167">
            <v>0</v>
          </cell>
          <cell r="AP167">
            <v>795760</v>
          </cell>
          <cell r="AQ167">
            <v>795760</v>
          </cell>
        </row>
        <row r="168">
          <cell r="B168">
            <v>21550</v>
          </cell>
          <cell r="C168">
            <v>50</v>
          </cell>
          <cell r="D168" t="str">
            <v>Politique informatique - infrastructures techniques</v>
          </cell>
          <cell r="E168" t="str">
            <v>oui</v>
          </cell>
          <cell r="F168" t="str">
            <v>AT</v>
          </cell>
          <cell r="H168">
            <v>11656461</v>
          </cell>
          <cell r="I168">
            <v>10656461</v>
          </cell>
          <cell r="J168">
            <v>11656461</v>
          </cell>
          <cell r="K168">
            <v>10656461</v>
          </cell>
          <cell r="L168">
            <v>19897267</v>
          </cell>
          <cell r="M168">
            <v>13768031</v>
          </cell>
          <cell r="N168">
            <v>8240806</v>
          </cell>
          <cell r="O168">
            <v>3111570</v>
          </cell>
          <cell r="P168">
            <v>0.70697323999110884</v>
          </cell>
          <cell r="Q168">
            <v>0.29198905715509116</v>
          </cell>
          <cell r="R168">
            <v>32000000</v>
          </cell>
          <cell r="S168">
            <v>22000000</v>
          </cell>
          <cell r="T168">
            <v>17618550</v>
          </cell>
          <cell r="U168">
            <v>12883802</v>
          </cell>
          <cell r="V168">
            <v>5962089</v>
          </cell>
          <cell r="W168">
            <v>2227341</v>
          </cell>
          <cell r="X168">
            <v>0.51148363126681418</v>
          </cell>
          <cell r="Y168">
            <v>0.20901319865947993</v>
          </cell>
          <cell r="Z168">
            <v>17618550</v>
          </cell>
          <cell r="AA168">
            <v>12883802</v>
          </cell>
          <cell r="AB168" t="str">
            <v/>
          </cell>
          <cell r="AC168" t="str">
            <v/>
          </cell>
          <cell r="AD168">
            <v>5962089</v>
          </cell>
          <cell r="AE168">
            <v>2227341</v>
          </cell>
          <cell r="AF168">
            <v>0.51148363126681418</v>
          </cell>
          <cell r="AG168">
            <v>0.20901319865947993</v>
          </cell>
          <cell r="AH168">
            <v>0</v>
          </cell>
          <cell r="AI168">
            <v>500000</v>
          </cell>
          <cell r="AJ168">
            <v>0</v>
          </cell>
          <cell r="AK168">
            <v>-500000</v>
          </cell>
          <cell r="AL168" t="str">
            <v/>
          </cell>
          <cell r="AM168">
            <v>-1</v>
          </cell>
          <cell r="AN168">
            <v>27000</v>
          </cell>
          <cell r="AO168">
            <v>0</v>
          </cell>
          <cell r="AP168">
            <v>17645550</v>
          </cell>
          <cell r="AQ168">
            <v>12883802</v>
          </cell>
        </row>
        <row r="169">
          <cell r="B169">
            <v>21551</v>
          </cell>
          <cell r="C169">
            <v>51</v>
          </cell>
          <cell r="D169" t="str">
            <v>Politique informatique - infrastructures fonctionnelles</v>
          </cell>
          <cell r="E169" t="str">
            <v>oui</v>
          </cell>
          <cell r="F169" t="str">
            <v>AT</v>
          </cell>
          <cell r="H169">
            <v>5411168</v>
          </cell>
          <cell r="I169">
            <v>5411168</v>
          </cell>
          <cell r="J169">
            <v>5411168</v>
          </cell>
          <cell r="K169">
            <v>5411168</v>
          </cell>
          <cell r="L169">
            <v>3404158</v>
          </cell>
          <cell r="M169">
            <v>3888519</v>
          </cell>
          <cell r="N169">
            <v>-2007010</v>
          </cell>
          <cell r="O169">
            <v>-1522649</v>
          </cell>
          <cell r="P169">
            <v>-0.37090143939349141</v>
          </cell>
          <cell r="Q169">
            <v>-0.28139008066280702</v>
          </cell>
          <cell r="T169">
            <v>3479158</v>
          </cell>
          <cell r="U169">
            <v>3823519</v>
          </cell>
          <cell r="V169">
            <v>-1932010</v>
          </cell>
          <cell r="W169">
            <v>-1587649</v>
          </cell>
          <cell r="X169">
            <v>-0.35704121550097873</v>
          </cell>
          <cell r="Y169">
            <v>-0.29340227470298463</v>
          </cell>
          <cell r="Z169">
            <v>3479158</v>
          </cell>
          <cell r="AA169">
            <v>3823519</v>
          </cell>
          <cell r="AB169" t="str">
            <v/>
          </cell>
          <cell r="AC169" t="str">
            <v/>
          </cell>
          <cell r="AD169">
            <v>-1932010</v>
          </cell>
          <cell r="AE169">
            <v>-1587649</v>
          </cell>
          <cell r="AF169">
            <v>-0.35704121550097873</v>
          </cell>
          <cell r="AG169">
            <v>-0.29340227470298463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 t="str">
            <v/>
          </cell>
          <cell r="AN169">
            <v>0</v>
          </cell>
          <cell r="AO169">
            <v>0</v>
          </cell>
          <cell r="AP169">
            <v>3479158</v>
          </cell>
          <cell r="AQ169">
            <v>3823519</v>
          </cell>
        </row>
        <row r="170">
          <cell r="B170">
            <v>21552</v>
          </cell>
          <cell r="C170">
            <v>52</v>
          </cell>
          <cell r="D170" t="str">
            <v>Politique informatique - Applications de gestion</v>
          </cell>
          <cell r="E170" t="str">
            <v>oui</v>
          </cell>
          <cell r="F170" t="str">
            <v>AT</v>
          </cell>
          <cell r="H170">
            <v>1591520</v>
          </cell>
          <cell r="I170">
            <v>1591520</v>
          </cell>
          <cell r="J170">
            <v>1591520</v>
          </cell>
          <cell r="K170">
            <v>1591520</v>
          </cell>
          <cell r="L170">
            <v>6701566</v>
          </cell>
          <cell r="M170">
            <v>3772453</v>
          </cell>
          <cell r="N170">
            <v>5110046</v>
          </cell>
          <cell r="O170">
            <v>2180933</v>
          </cell>
          <cell r="P170">
            <v>3.210795968633759</v>
          </cell>
          <cell r="Q170">
            <v>1.3703459585804765</v>
          </cell>
          <cell r="T170">
            <v>6626566</v>
          </cell>
          <cell r="U170">
            <v>1987953</v>
          </cell>
          <cell r="V170">
            <v>5035046</v>
          </cell>
          <cell r="W170">
            <v>396433</v>
          </cell>
          <cell r="X170">
            <v>3.1636712073992159</v>
          </cell>
          <cell r="Y170">
            <v>0.24909080627324823</v>
          </cell>
          <cell r="Z170">
            <v>6626566</v>
          </cell>
          <cell r="AA170">
            <v>1987953</v>
          </cell>
          <cell r="AB170" t="str">
            <v/>
          </cell>
          <cell r="AC170" t="str">
            <v/>
          </cell>
          <cell r="AD170">
            <v>5035046</v>
          </cell>
          <cell r="AE170">
            <v>396433</v>
          </cell>
          <cell r="AF170">
            <v>3.1636712073992159</v>
          </cell>
          <cell r="AG170">
            <v>0.24909080627324823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/>
          </cell>
          <cell r="AM170" t="str">
            <v/>
          </cell>
          <cell r="AN170">
            <v>0</v>
          </cell>
          <cell r="AO170">
            <v>0</v>
          </cell>
          <cell r="AP170">
            <v>6626566</v>
          </cell>
          <cell r="AQ170">
            <v>1987953</v>
          </cell>
        </row>
        <row r="171">
          <cell r="B171">
            <v>21553</v>
          </cell>
          <cell r="C171">
            <v>53</v>
          </cell>
          <cell r="D171" t="str">
            <v>Politique informatique - Applications métiers</v>
          </cell>
          <cell r="E171" t="str">
            <v>oui</v>
          </cell>
          <cell r="F171" t="str">
            <v>AT</v>
          </cell>
          <cell r="H171">
            <v>5217134</v>
          </cell>
          <cell r="I171">
            <v>3089260</v>
          </cell>
          <cell r="J171">
            <v>5217134</v>
          </cell>
          <cell r="K171">
            <v>3089260</v>
          </cell>
          <cell r="L171">
            <v>4243950</v>
          </cell>
          <cell r="M171">
            <v>3802950</v>
          </cell>
          <cell r="N171">
            <v>-973184</v>
          </cell>
          <cell r="O171">
            <v>713690</v>
          </cell>
          <cell r="P171">
            <v>-0.18653613267360969</v>
          </cell>
          <cell r="Q171">
            <v>0.23102296342813489</v>
          </cell>
          <cell r="T171">
            <v>4275726</v>
          </cell>
          <cell r="U171">
            <v>3304726</v>
          </cell>
          <cell r="V171">
            <v>-941408</v>
          </cell>
          <cell r="W171">
            <v>215466</v>
          </cell>
          <cell r="X171">
            <v>-0.18044543230056961</v>
          </cell>
          <cell r="Y171">
            <v>6.974680020457974E-2</v>
          </cell>
          <cell r="Z171">
            <v>4275726</v>
          </cell>
          <cell r="AA171">
            <v>3304726</v>
          </cell>
          <cell r="AB171" t="str">
            <v/>
          </cell>
          <cell r="AC171" t="str">
            <v/>
          </cell>
          <cell r="AD171">
            <v>-941408</v>
          </cell>
          <cell r="AE171">
            <v>215466</v>
          </cell>
          <cell r="AF171">
            <v>-0.18044543230056961</v>
          </cell>
          <cell r="AG171">
            <v>6.974680020457974E-2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 t="str">
            <v/>
          </cell>
          <cell r="AM171" t="str">
            <v/>
          </cell>
          <cell r="AN171">
            <v>0</v>
          </cell>
          <cell r="AO171">
            <v>0</v>
          </cell>
          <cell r="AP171">
            <v>4275726</v>
          </cell>
          <cell r="AQ171">
            <v>3304726</v>
          </cell>
        </row>
        <row r="172">
          <cell r="B172">
            <v>21560</v>
          </cell>
          <cell r="C172">
            <v>60</v>
          </cell>
          <cell r="D172" t="str">
            <v>Politique immobilière - Achat et construction</v>
          </cell>
          <cell r="E172" t="str">
            <v>oui</v>
          </cell>
          <cell r="F172" t="str">
            <v>AT</v>
          </cell>
          <cell r="H172">
            <v>2583560</v>
          </cell>
          <cell r="I172">
            <v>2583560</v>
          </cell>
          <cell r="J172">
            <v>2583560</v>
          </cell>
          <cell r="K172">
            <v>2583560</v>
          </cell>
          <cell r="L172">
            <v>0</v>
          </cell>
          <cell r="M172">
            <v>0</v>
          </cell>
          <cell r="N172">
            <v>-2583560</v>
          </cell>
          <cell r="O172">
            <v>-2583560</v>
          </cell>
          <cell r="P172">
            <v>-1</v>
          </cell>
          <cell r="Q172">
            <v>-1</v>
          </cell>
          <cell r="R172">
            <v>3583560</v>
          </cell>
          <cell r="S172">
            <v>2583560</v>
          </cell>
          <cell r="T172">
            <v>0</v>
          </cell>
          <cell r="U172">
            <v>0</v>
          </cell>
          <cell r="V172">
            <v>-2583560</v>
          </cell>
          <cell r="W172">
            <v>-2583560</v>
          </cell>
          <cell r="X172">
            <v>-1</v>
          </cell>
          <cell r="Y172">
            <v>-1</v>
          </cell>
          <cell r="Z172">
            <v>0</v>
          </cell>
          <cell r="AA172">
            <v>0</v>
          </cell>
          <cell r="AB172" t="str">
            <v/>
          </cell>
          <cell r="AC172" t="str">
            <v/>
          </cell>
          <cell r="AD172">
            <v>-2583560</v>
          </cell>
          <cell r="AE172">
            <v>-2583560</v>
          </cell>
          <cell r="AF172">
            <v>-1</v>
          </cell>
          <cell r="AG172">
            <v>-1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 t="str">
            <v/>
          </cell>
          <cell r="AM172" t="str">
            <v/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</row>
        <row r="173">
          <cell r="B173">
            <v>21561</v>
          </cell>
          <cell r="C173">
            <v>61</v>
          </cell>
          <cell r="D173" t="str">
            <v>Politique immobilière - Rénovation</v>
          </cell>
          <cell r="E173" t="str">
            <v>oui</v>
          </cell>
          <cell r="F173" t="str">
            <v>AT</v>
          </cell>
          <cell r="H173">
            <v>6674124</v>
          </cell>
          <cell r="I173">
            <v>6674124</v>
          </cell>
          <cell r="J173">
            <v>6674124</v>
          </cell>
          <cell r="K173">
            <v>6674124</v>
          </cell>
          <cell r="L173">
            <v>12146407</v>
          </cell>
          <cell r="M173">
            <v>11136763</v>
          </cell>
          <cell r="N173">
            <v>5472283</v>
          </cell>
          <cell r="O173">
            <v>4462639</v>
          </cell>
          <cell r="P173">
            <v>0.81992528158002453</v>
          </cell>
          <cell r="Q173">
            <v>0.66864790045854705</v>
          </cell>
          <cell r="R173">
            <v>6674124</v>
          </cell>
          <cell r="S173">
            <v>6674124</v>
          </cell>
          <cell r="T173">
            <v>10257684</v>
          </cell>
          <cell r="U173">
            <v>9257684</v>
          </cell>
          <cell r="V173">
            <v>3583560</v>
          </cell>
          <cell r="W173">
            <v>2583560</v>
          </cell>
          <cell r="X173">
            <v>0.53693338631406906</v>
          </cell>
          <cell r="Y173">
            <v>0.38710098883389044</v>
          </cell>
          <cell r="Z173">
            <v>10257684</v>
          </cell>
          <cell r="AA173">
            <v>9257684</v>
          </cell>
          <cell r="AB173" t="str">
            <v/>
          </cell>
          <cell r="AC173" t="str">
            <v/>
          </cell>
          <cell r="AD173">
            <v>3583560</v>
          </cell>
          <cell r="AE173">
            <v>2583560</v>
          </cell>
          <cell r="AF173">
            <v>0.53693338631406906</v>
          </cell>
          <cell r="AG173">
            <v>0.38710098883389044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 t="str">
            <v/>
          </cell>
          <cell r="AM173" t="str">
            <v/>
          </cell>
          <cell r="AN173">
            <v>-694724</v>
          </cell>
          <cell r="AO173">
            <v>-631669</v>
          </cell>
          <cell r="AP173">
            <v>9562960</v>
          </cell>
          <cell r="AQ173">
            <v>8626015</v>
          </cell>
        </row>
        <row r="174">
          <cell r="B174">
            <v>21565</v>
          </cell>
          <cell r="C174">
            <v>65</v>
          </cell>
          <cell r="D174" t="str">
            <v>Fonctionnement INFOMA</v>
          </cell>
          <cell r="E174" t="str">
            <v>oui</v>
          </cell>
          <cell r="F174" t="str">
            <v>AT</v>
          </cell>
          <cell r="H174">
            <v>2357976</v>
          </cell>
          <cell r="I174">
            <v>2357976</v>
          </cell>
          <cell r="J174">
            <v>2357976</v>
          </cell>
          <cell r="K174">
            <v>2357976</v>
          </cell>
          <cell r="L174">
            <v>2007976</v>
          </cell>
          <cell r="M174">
            <v>2007976</v>
          </cell>
          <cell r="N174">
            <v>-350000</v>
          </cell>
          <cell r="O174">
            <v>-350000</v>
          </cell>
          <cell r="P174">
            <v>-0.14843238438389533</v>
          </cell>
          <cell r="Q174">
            <v>-0.14843238438389533</v>
          </cell>
          <cell r="R174">
            <v>2357976</v>
          </cell>
          <cell r="S174">
            <v>2357976</v>
          </cell>
          <cell r="T174">
            <v>1807976</v>
          </cell>
          <cell r="U174">
            <v>1807976</v>
          </cell>
          <cell r="V174">
            <v>-550000</v>
          </cell>
          <cell r="W174">
            <v>-550000</v>
          </cell>
          <cell r="X174">
            <v>-0.23325088974612124</v>
          </cell>
          <cell r="Y174">
            <v>-0.23325088974612124</v>
          </cell>
          <cell r="Z174">
            <v>1807976</v>
          </cell>
          <cell r="AA174">
            <v>1807976</v>
          </cell>
          <cell r="AB174" t="str">
            <v/>
          </cell>
          <cell r="AC174" t="str">
            <v/>
          </cell>
          <cell r="AD174">
            <v>-550000</v>
          </cell>
          <cell r="AE174">
            <v>-550000</v>
          </cell>
          <cell r="AF174">
            <v>-0.23325088974612124</v>
          </cell>
          <cell r="AG174">
            <v>-0.23325088974612124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 t="str">
            <v/>
          </cell>
          <cell r="AM174" t="str">
            <v/>
          </cell>
          <cell r="AN174">
            <v>3932</v>
          </cell>
          <cell r="AO174">
            <v>3932</v>
          </cell>
          <cell r="AP174">
            <v>1811908</v>
          </cell>
          <cell r="AQ174">
            <v>1811908</v>
          </cell>
        </row>
        <row r="175">
          <cell r="B175">
            <v>21566</v>
          </cell>
          <cell r="C175">
            <v>66</v>
          </cell>
          <cell r="D175" t="str">
            <v>Formation du personnel de l’ITEPSA</v>
          </cell>
          <cell r="E175" t="str">
            <v>oui</v>
          </cell>
          <cell r="F175" t="str">
            <v>AT</v>
          </cell>
          <cell r="H175">
            <v>185656</v>
          </cell>
          <cell r="I175">
            <v>185656</v>
          </cell>
          <cell r="J175">
            <v>185656</v>
          </cell>
          <cell r="K175">
            <v>185656</v>
          </cell>
          <cell r="L175">
            <v>180000</v>
          </cell>
          <cell r="M175">
            <v>180000</v>
          </cell>
          <cell r="N175">
            <v>-5656</v>
          </cell>
          <cell r="O175">
            <v>-5656</v>
          </cell>
          <cell r="P175">
            <v>-3.0464945921489205E-2</v>
          </cell>
          <cell r="Q175">
            <v>-3.0464945921489205E-2</v>
          </cell>
          <cell r="R175">
            <v>185656</v>
          </cell>
          <cell r="S175">
            <v>185656</v>
          </cell>
          <cell r="T175">
            <v>180000</v>
          </cell>
          <cell r="U175">
            <v>180000</v>
          </cell>
          <cell r="V175">
            <v>-5656</v>
          </cell>
          <cell r="W175">
            <v>-5656</v>
          </cell>
          <cell r="X175">
            <v>-3.0464945921489205E-2</v>
          </cell>
          <cell r="Y175">
            <v>-3.0464945921489205E-2</v>
          </cell>
          <cell r="Z175">
            <v>180000</v>
          </cell>
          <cell r="AA175">
            <v>180000</v>
          </cell>
          <cell r="AB175" t="str">
            <v/>
          </cell>
          <cell r="AC175" t="str">
            <v/>
          </cell>
          <cell r="AD175">
            <v>-5656</v>
          </cell>
          <cell r="AE175">
            <v>-5656</v>
          </cell>
          <cell r="AF175">
            <v>-3.0464945921489205E-2</v>
          </cell>
          <cell r="AG175">
            <v>-3.0464945921489205E-2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 t="str">
            <v/>
          </cell>
          <cell r="AM175" t="str">
            <v/>
          </cell>
          <cell r="AN175">
            <v>0</v>
          </cell>
          <cell r="AO175">
            <v>0</v>
          </cell>
          <cell r="AP175">
            <v>180000</v>
          </cell>
          <cell r="AQ175">
            <v>180000</v>
          </cell>
        </row>
        <row r="176">
          <cell r="B176">
            <v>21570</v>
          </cell>
          <cell r="C176">
            <v>70</v>
          </cell>
          <cell r="D176" t="str">
            <v>Remboursement de personnel MAD du MAP</v>
          </cell>
          <cell r="E176" t="str">
            <v>oui</v>
          </cell>
          <cell r="F176" t="str">
            <v>AT</v>
          </cell>
          <cell r="H176">
            <v>2486750</v>
          </cell>
          <cell r="I176">
            <v>2486750</v>
          </cell>
          <cell r="J176">
            <v>2486750</v>
          </cell>
          <cell r="K176">
            <v>2486750</v>
          </cell>
          <cell r="L176">
            <v>2500000</v>
          </cell>
          <cell r="M176">
            <v>2500000</v>
          </cell>
          <cell r="N176">
            <v>13250</v>
          </cell>
          <cell r="O176">
            <v>13250</v>
          </cell>
          <cell r="P176">
            <v>5.3282396702523374E-3</v>
          </cell>
          <cell r="Q176">
            <v>5.3282396702523374E-3</v>
          </cell>
          <cell r="R176">
            <v>2486750</v>
          </cell>
          <cell r="S176">
            <v>2486750</v>
          </cell>
          <cell r="T176">
            <v>2486750</v>
          </cell>
          <cell r="U176">
            <v>2486750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2486750</v>
          </cell>
          <cell r="AA176">
            <v>2486750</v>
          </cell>
          <cell r="AB176" t="str">
            <v/>
          </cell>
          <cell r="AC176" t="str">
            <v/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903127.23071180913</v>
          </cell>
          <cell r="AI176">
            <v>903127.23071180913</v>
          </cell>
          <cell r="AJ176">
            <v>17867.21796134871</v>
          </cell>
          <cell r="AK176">
            <v>17867.21796134871</v>
          </cell>
          <cell r="AL176">
            <v>1.9783721887409459E-2</v>
          </cell>
          <cell r="AM176">
            <v>1.9783721887409459E-2</v>
          </cell>
          <cell r="AN176">
            <v>0</v>
          </cell>
          <cell r="AO176">
            <v>0</v>
          </cell>
          <cell r="AP176">
            <v>2486750</v>
          </cell>
          <cell r="AQ176">
            <v>2486750</v>
          </cell>
        </row>
        <row r="177">
          <cell r="B177">
            <v>21571</v>
          </cell>
          <cell r="C177">
            <v>71</v>
          </cell>
          <cell r="D177" t="str">
            <v>Personnel MAD par le MAP</v>
          </cell>
          <cell r="E177" t="str">
            <v>oui</v>
          </cell>
          <cell r="F177" t="str">
            <v>T2</v>
          </cell>
          <cell r="H177">
            <v>40008917</v>
          </cell>
          <cell r="I177">
            <v>40008917</v>
          </cell>
          <cell r="J177">
            <v>40008917</v>
          </cell>
          <cell r="K177">
            <v>40008917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19398346.4748489</v>
          </cell>
          <cell r="AA177">
            <v>19398346.4748489</v>
          </cell>
          <cell r="AB177">
            <v>-19398346.4748489</v>
          </cell>
          <cell r="AC177">
            <v>-19398346.4748489</v>
          </cell>
          <cell r="AD177">
            <v>-20610570.5251511</v>
          </cell>
          <cell r="AE177">
            <v>-20610570.5251511</v>
          </cell>
          <cell r="AF177">
            <v>-0.5151494234435563</v>
          </cell>
          <cell r="AG177">
            <v>-0.5151494234435563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 t="str">
            <v/>
          </cell>
          <cell r="AM177" t="str">
            <v/>
          </cell>
          <cell r="AN177">
            <v>0</v>
          </cell>
          <cell r="AO177">
            <v>0</v>
          </cell>
          <cell r="AP177">
            <v>19398346.4748489</v>
          </cell>
          <cell r="AQ177">
            <v>19398346.4748489</v>
          </cell>
        </row>
        <row r="178">
          <cell r="B178">
            <v>21572</v>
          </cell>
          <cell r="C178">
            <v>72</v>
          </cell>
          <cell r="D178" t="str">
            <v>Elèves et stagiaires</v>
          </cell>
          <cell r="E178" t="str">
            <v>oui</v>
          </cell>
          <cell r="F178" t="str">
            <v>T2</v>
          </cell>
          <cell r="H178">
            <v>15341896</v>
          </cell>
          <cell r="I178">
            <v>15341896</v>
          </cell>
          <cell r="J178">
            <v>15341896</v>
          </cell>
          <cell r="K178">
            <v>15341896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10143103.5251511</v>
          </cell>
          <cell r="AA178">
            <v>10143103.5251511</v>
          </cell>
          <cell r="AB178">
            <v>-10143103.5251511</v>
          </cell>
          <cell r="AC178">
            <v>-10143103.5251511</v>
          </cell>
          <cell r="AD178">
            <v>-5198792.4748489</v>
          </cell>
          <cell r="AE178">
            <v>-5198792.4748489</v>
          </cell>
          <cell r="AF178">
            <v>-0.33886245056340492</v>
          </cell>
          <cell r="AG178">
            <v>-0.33886245056340492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 t="str">
            <v/>
          </cell>
          <cell r="AM178" t="str">
            <v/>
          </cell>
          <cell r="AN178">
            <v>0</v>
          </cell>
          <cell r="AO178">
            <v>0</v>
          </cell>
          <cell r="AP178">
            <v>10143103.5251511</v>
          </cell>
          <cell r="AQ178">
            <v>10143103.5251511</v>
          </cell>
        </row>
        <row r="179">
          <cell r="B179">
            <v>21573</v>
          </cell>
          <cell r="C179">
            <v>73</v>
          </cell>
          <cell r="D179" t="str">
            <v>Autres financements de personnel</v>
          </cell>
          <cell r="E179" t="str">
            <v>oui</v>
          </cell>
          <cell r="F179" t="str">
            <v>AT</v>
          </cell>
          <cell r="H179">
            <v>6069316</v>
          </cell>
          <cell r="I179">
            <v>6069316</v>
          </cell>
          <cell r="J179">
            <v>6069316</v>
          </cell>
          <cell r="K179">
            <v>6069316</v>
          </cell>
          <cell r="L179">
            <v>13790000</v>
          </cell>
          <cell r="M179">
            <v>13790000</v>
          </cell>
          <cell r="N179">
            <v>7720684</v>
          </cell>
          <cell r="O179">
            <v>7720684</v>
          </cell>
          <cell r="P179">
            <v>1.2720846961997037</v>
          </cell>
          <cell r="Q179">
            <v>1.2720846961997037</v>
          </cell>
          <cell r="R179">
            <v>6069316</v>
          </cell>
          <cell r="S179">
            <v>6069316</v>
          </cell>
          <cell r="T179">
            <v>6069316</v>
          </cell>
          <cell r="U179">
            <v>6069316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44969316</v>
          </cell>
          <cell r="AA179">
            <v>44969316</v>
          </cell>
          <cell r="AB179">
            <v>-38900000</v>
          </cell>
          <cell r="AC179">
            <v>-38900000</v>
          </cell>
          <cell r="AD179">
            <v>38900000</v>
          </cell>
          <cell r="AE179">
            <v>38900000</v>
          </cell>
          <cell r="AF179">
            <v>6.40928895447197</v>
          </cell>
          <cell r="AG179">
            <v>6.40928895447197</v>
          </cell>
          <cell r="AH179">
            <v>0</v>
          </cell>
          <cell r="AI179">
            <v>11031000</v>
          </cell>
          <cell r="AJ179">
            <v>0</v>
          </cell>
          <cell r="AK179">
            <v>2159000</v>
          </cell>
          <cell r="AL179" t="str">
            <v/>
          </cell>
          <cell r="AM179">
            <v>0.19572114948780708</v>
          </cell>
          <cell r="AN179">
            <v>-38565000</v>
          </cell>
          <cell r="AO179">
            <v>-38565000</v>
          </cell>
          <cell r="AP179">
            <v>6404316</v>
          </cell>
          <cell r="AQ179">
            <v>6404316</v>
          </cell>
        </row>
        <row r="180">
          <cell r="B180">
            <v>21574</v>
          </cell>
          <cell r="C180">
            <v>74</v>
          </cell>
          <cell r="D180" t="str">
            <v>Personnel du MEDD en SD</v>
          </cell>
          <cell r="E180" t="str">
            <v>non</v>
          </cell>
          <cell r="F180" t="str">
            <v>T2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e">
            <v>#VALUE!</v>
          </cell>
          <cell r="Q180" t="e">
            <v>#VALUE!</v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L180" t="str">
            <v/>
          </cell>
          <cell r="AM180" t="str">
            <v/>
          </cell>
        </row>
        <row r="181">
          <cell r="B181">
            <v>21575</v>
          </cell>
          <cell r="C181">
            <v>75</v>
          </cell>
          <cell r="D181" t="str">
            <v>Personnel du MEDD en AC</v>
          </cell>
          <cell r="E181" t="str">
            <v>non</v>
          </cell>
          <cell r="F181" t="str">
            <v>T2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e">
            <v>#VALUE!</v>
          </cell>
          <cell r="Q181" t="e">
            <v>#VALUE!</v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L181" t="str">
            <v/>
          </cell>
          <cell r="AM181" t="str">
            <v/>
          </cell>
        </row>
        <row r="182">
          <cell r="B182">
            <v>21576</v>
          </cell>
          <cell r="C182">
            <v>76</v>
          </cell>
          <cell r="D182" t="str">
            <v>Personnel de l'IFN</v>
          </cell>
          <cell r="E182" t="str">
            <v>oui</v>
          </cell>
          <cell r="F182" t="str">
            <v>T2</v>
          </cell>
          <cell r="H182">
            <v>697311</v>
          </cell>
          <cell r="I182">
            <v>697311</v>
          </cell>
          <cell r="J182">
            <v>697311</v>
          </cell>
          <cell r="K182">
            <v>697311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>
            <v>0</v>
          </cell>
          <cell r="AB182" t="str">
            <v/>
          </cell>
          <cell r="AC182" t="str">
            <v/>
          </cell>
          <cell r="AD182">
            <v>-697311</v>
          </cell>
          <cell r="AE182">
            <v>-697311</v>
          </cell>
          <cell r="AF182">
            <v>-1</v>
          </cell>
          <cell r="AG182">
            <v>-1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 t="str">
            <v/>
          </cell>
          <cell r="AM182" t="str">
            <v/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</row>
        <row r="183">
          <cell r="B183">
            <v>21577</v>
          </cell>
          <cell r="C183">
            <v>77</v>
          </cell>
          <cell r="D183" t="str">
            <v>Personnel de l’INSEE</v>
          </cell>
          <cell r="E183" t="str">
            <v>oui</v>
          </cell>
          <cell r="F183" t="str">
            <v>T2</v>
          </cell>
          <cell r="H183">
            <v>10293133</v>
          </cell>
          <cell r="I183">
            <v>10293133</v>
          </cell>
          <cell r="J183">
            <v>10293133</v>
          </cell>
          <cell r="K183">
            <v>10293133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10675211</v>
          </cell>
          <cell r="AA183">
            <v>10675211</v>
          </cell>
          <cell r="AB183">
            <v>-10675211</v>
          </cell>
          <cell r="AC183">
            <v>-10675211</v>
          </cell>
          <cell r="AD183">
            <v>382078</v>
          </cell>
          <cell r="AE183">
            <v>382078</v>
          </cell>
          <cell r="AF183">
            <v>3.7119699123677893E-2</v>
          </cell>
          <cell r="AG183">
            <v>3.7119699123677893E-2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 t="str">
            <v/>
          </cell>
          <cell r="AM183" t="str">
            <v/>
          </cell>
          <cell r="AN183">
            <v>0</v>
          </cell>
          <cell r="AO183">
            <v>0</v>
          </cell>
          <cell r="AP183">
            <v>10675211</v>
          </cell>
          <cell r="AQ183">
            <v>10675211</v>
          </cell>
        </row>
        <row r="184">
          <cell r="B184" t="str">
            <v/>
          </cell>
          <cell r="C184" t="str">
            <v>Action 3</v>
          </cell>
          <cell r="D184" t="str">
            <v>Moyens des DRAF</v>
          </cell>
          <cell r="E184" t="str">
            <v/>
          </cell>
          <cell r="F184" t="str">
            <v/>
          </cell>
          <cell r="H184">
            <v>120845122</v>
          </cell>
          <cell r="I184">
            <v>120845122</v>
          </cell>
          <cell r="J184">
            <v>120845122</v>
          </cell>
          <cell r="K184">
            <v>120845122</v>
          </cell>
          <cell r="L184">
            <v>13735726</v>
          </cell>
          <cell r="M184">
            <v>13335726</v>
          </cell>
          <cell r="N184">
            <v>2607021</v>
          </cell>
          <cell r="O184">
            <v>2207021</v>
          </cell>
          <cell r="P184">
            <v>-0.88633611541225465</v>
          </cell>
          <cell r="Q184">
            <v>-0.88964613730953901</v>
          </cell>
          <cell r="R184">
            <v>11128705</v>
          </cell>
          <cell r="S184">
            <v>11128705</v>
          </cell>
          <cell r="T184">
            <v>13473241</v>
          </cell>
          <cell r="U184">
            <v>13019241</v>
          </cell>
          <cell r="V184">
            <v>2344536</v>
          </cell>
          <cell r="W184">
            <v>1890536</v>
          </cell>
          <cell r="X184">
            <v>-0.8885081931565264</v>
          </cell>
          <cell r="Y184">
            <v>-0.89226506800994421</v>
          </cell>
          <cell r="Z184">
            <v>129868385</v>
          </cell>
          <cell r="AA184">
            <v>129414385</v>
          </cell>
          <cell r="AB184">
            <v>-116395144</v>
          </cell>
          <cell r="AC184">
            <v>-116395144</v>
          </cell>
          <cell r="AD184">
            <v>9023263</v>
          </cell>
          <cell r="AE184">
            <v>8569263</v>
          </cell>
          <cell r="AF184">
            <v>7.4667995287389419E-2</v>
          </cell>
          <cell r="AG184">
            <v>7.0911120433971672E-2</v>
          </cell>
          <cell r="AH184">
            <v>1194000</v>
          </cell>
          <cell r="AI184">
            <v>1194000</v>
          </cell>
          <cell r="AJ184">
            <v>48000</v>
          </cell>
          <cell r="AK184">
            <v>48000</v>
          </cell>
          <cell r="AL184">
            <v>4.0201005025125629E-2</v>
          </cell>
          <cell r="AM184">
            <v>4.0201005025125629E-2</v>
          </cell>
          <cell r="AN184">
            <v>1712385</v>
          </cell>
          <cell r="AO184">
            <v>1326385</v>
          </cell>
          <cell r="AP184">
            <v>131580770</v>
          </cell>
          <cell r="AQ184">
            <v>130740770</v>
          </cell>
        </row>
        <row r="185">
          <cell r="B185">
            <v>21530</v>
          </cell>
          <cell r="C185">
            <v>30</v>
          </cell>
          <cell r="D185" t="str">
            <v>Personnel permanents</v>
          </cell>
          <cell r="E185" t="str">
            <v>oui</v>
          </cell>
          <cell r="F185" t="str">
            <v>T2</v>
          </cell>
          <cell r="H185">
            <v>102751474</v>
          </cell>
          <cell r="I185">
            <v>102751474</v>
          </cell>
          <cell r="J185">
            <v>102751474</v>
          </cell>
          <cell r="K185">
            <v>102751474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109430201</v>
          </cell>
          <cell r="AA185">
            <v>109430201</v>
          </cell>
          <cell r="AB185">
            <v>-109430201</v>
          </cell>
          <cell r="AC185">
            <v>-109430201</v>
          </cell>
          <cell r="AD185">
            <v>6678727</v>
          </cell>
          <cell r="AE185">
            <v>6678727</v>
          </cell>
          <cell r="AF185">
            <v>6.4998843714884319E-2</v>
          </cell>
          <cell r="AG185">
            <v>6.4998843714884319E-2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 t="str">
            <v/>
          </cell>
          <cell r="AM185" t="str">
            <v/>
          </cell>
          <cell r="AN185">
            <v>0</v>
          </cell>
          <cell r="AO185">
            <v>0</v>
          </cell>
          <cell r="AP185">
            <v>109430201</v>
          </cell>
          <cell r="AQ185">
            <v>109430201</v>
          </cell>
        </row>
        <row r="186">
          <cell r="B186">
            <v>21531</v>
          </cell>
          <cell r="C186">
            <v>31</v>
          </cell>
          <cell r="D186" t="str">
            <v>Personnel : moyens d’ajustement statistiques</v>
          </cell>
          <cell r="E186" t="str">
            <v>oui</v>
          </cell>
          <cell r="F186" t="str">
            <v>T2</v>
          </cell>
          <cell r="H186">
            <v>3980200</v>
          </cell>
          <cell r="I186">
            <v>3980200</v>
          </cell>
          <cell r="J186">
            <v>3980200</v>
          </cell>
          <cell r="K186">
            <v>3980200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3980200</v>
          </cell>
          <cell r="AA186">
            <v>3980200</v>
          </cell>
          <cell r="AB186">
            <v>-3980200</v>
          </cell>
          <cell r="AC186">
            <v>-3980200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 t="str">
            <v/>
          </cell>
          <cell r="AM186" t="str">
            <v/>
          </cell>
          <cell r="AN186">
            <v>0</v>
          </cell>
          <cell r="AO186">
            <v>0</v>
          </cell>
          <cell r="AP186">
            <v>3980200</v>
          </cell>
          <cell r="AQ186">
            <v>3980200</v>
          </cell>
        </row>
        <row r="187">
          <cell r="B187">
            <v>21532</v>
          </cell>
          <cell r="C187">
            <v>32</v>
          </cell>
          <cell r="D187" t="str">
            <v>Personnel : vacations</v>
          </cell>
          <cell r="E187" t="str">
            <v>oui</v>
          </cell>
          <cell r="F187" t="str">
            <v>T2</v>
          </cell>
          <cell r="H187">
            <v>2984743</v>
          </cell>
          <cell r="I187">
            <v>2984743</v>
          </cell>
          <cell r="J187">
            <v>2984743</v>
          </cell>
          <cell r="K187">
            <v>2984743</v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2984743</v>
          </cell>
          <cell r="AA187">
            <v>2984743</v>
          </cell>
          <cell r="AB187">
            <v>-2984743</v>
          </cell>
          <cell r="AC187">
            <v>-2984743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 t="str">
            <v/>
          </cell>
          <cell r="AM187" t="str">
            <v/>
          </cell>
          <cell r="AN187">
            <v>0</v>
          </cell>
          <cell r="AO187">
            <v>0</v>
          </cell>
          <cell r="AP187">
            <v>2984743</v>
          </cell>
          <cell r="AQ187">
            <v>2984743</v>
          </cell>
        </row>
        <row r="188">
          <cell r="B188">
            <v>21533</v>
          </cell>
          <cell r="C188">
            <v>33</v>
          </cell>
          <cell r="D188" t="str">
            <v>Actions sanitaires et sociales</v>
          </cell>
          <cell r="E188" t="str">
            <v>oui</v>
          </cell>
          <cell r="F188" t="str">
            <v>AT</v>
          </cell>
          <cell r="H188">
            <v>815654</v>
          </cell>
          <cell r="I188">
            <v>815654</v>
          </cell>
          <cell r="J188">
            <v>815654</v>
          </cell>
          <cell r="K188">
            <v>815654</v>
          </cell>
          <cell r="L188">
            <v>1275828</v>
          </cell>
          <cell r="M188">
            <v>1275828</v>
          </cell>
          <cell r="N188">
            <v>460174</v>
          </cell>
          <cell r="O188">
            <v>460174</v>
          </cell>
          <cell r="P188">
            <v>0.56417794800246179</v>
          </cell>
          <cell r="Q188">
            <v>0.56417794800246179</v>
          </cell>
          <cell r="R188">
            <v>815654</v>
          </cell>
          <cell r="S188">
            <v>815654</v>
          </cell>
          <cell r="T188">
            <v>1275828</v>
          </cell>
          <cell r="U188">
            <v>1275828</v>
          </cell>
          <cell r="V188">
            <v>460174</v>
          </cell>
          <cell r="W188">
            <v>460174</v>
          </cell>
          <cell r="X188">
            <v>0.56417794800246179</v>
          </cell>
          <cell r="Y188">
            <v>0.56417794800246179</v>
          </cell>
          <cell r="Z188">
            <v>1275828</v>
          </cell>
          <cell r="AA188">
            <v>1275828</v>
          </cell>
          <cell r="AB188" t="str">
            <v/>
          </cell>
          <cell r="AC188" t="str">
            <v/>
          </cell>
          <cell r="AD188">
            <v>460174</v>
          </cell>
          <cell r="AE188">
            <v>460174</v>
          </cell>
          <cell r="AF188">
            <v>0.56417794800246179</v>
          </cell>
          <cell r="AG188">
            <v>0.56417794800246179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 t="str">
            <v/>
          </cell>
          <cell r="AM188" t="str">
            <v/>
          </cell>
          <cell r="AN188">
            <v>0</v>
          </cell>
          <cell r="AO188">
            <v>0</v>
          </cell>
          <cell r="AP188">
            <v>1275828</v>
          </cell>
          <cell r="AQ188">
            <v>1275828</v>
          </cell>
        </row>
        <row r="189">
          <cell r="B189">
            <v>21534</v>
          </cell>
          <cell r="C189">
            <v>34</v>
          </cell>
          <cell r="D189" t="str">
            <v>Formation continue</v>
          </cell>
          <cell r="E189" t="str">
            <v>oui</v>
          </cell>
          <cell r="F189" t="str">
            <v>AT</v>
          </cell>
          <cell r="H189">
            <v>1352792</v>
          </cell>
          <cell r="I189">
            <v>1352792</v>
          </cell>
          <cell r="J189">
            <v>1352792</v>
          </cell>
          <cell r="K189">
            <v>1352792</v>
          </cell>
          <cell r="L189">
            <v>1373413</v>
          </cell>
          <cell r="M189">
            <v>1373413</v>
          </cell>
          <cell r="N189">
            <v>20621</v>
          </cell>
          <cell r="O189">
            <v>20621</v>
          </cell>
          <cell r="P189">
            <v>1.5243289434000201E-2</v>
          </cell>
          <cell r="Q189">
            <v>1.5243289434000201E-2</v>
          </cell>
          <cell r="R189">
            <v>1352792</v>
          </cell>
          <cell r="S189">
            <v>1352792</v>
          </cell>
          <cell r="T189">
            <v>1373413</v>
          </cell>
          <cell r="U189">
            <v>1373413</v>
          </cell>
          <cell r="V189">
            <v>20621</v>
          </cell>
          <cell r="W189">
            <v>20621</v>
          </cell>
          <cell r="X189">
            <v>1.5243289434000201E-2</v>
          </cell>
          <cell r="Y189">
            <v>1.5243289434000201E-2</v>
          </cell>
          <cell r="Z189">
            <v>1373413</v>
          </cell>
          <cell r="AA189">
            <v>1373413</v>
          </cell>
          <cell r="AB189" t="str">
            <v/>
          </cell>
          <cell r="AC189" t="str">
            <v/>
          </cell>
          <cell r="AD189">
            <v>20621</v>
          </cell>
          <cell r="AE189">
            <v>20621</v>
          </cell>
          <cell r="AF189">
            <v>1.5243289434000201E-2</v>
          </cell>
          <cell r="AG189">
            <v>1.5243289434000201E-2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 t="str">
            <v/>
          </cell>
          <cell r="AM189" t="str">
            <v/>
          </cell>
          <cell r="AN189">
            <v>0</v>
          </cell>
          <cell r="AO189">
            <v>0</v>
          </cell>
          <cell r="AP189">
            <v>1373413</v>
          </cell>
          <cell r="AQ189">
            <v>1373413</v>
          </cell>
        </row>
        <row r="190">
          <cell r="B190">
            <v>21535</v>
          </cell>
          <cell r="C190">
            <v>35</v>
          </cell>
          <cell r="D190" t="str">
            <v>Gestion immobilière</v>
          </cell>
          <cell r="E190" t="str">
            <v>oui</v>
          </cell>
          <cell r="F190" t="str">
            <v>AT</v>
          </cell>
          <cell r="H190">
            <v>4307051</v>
          </cell>
          <cell r="I190">
            <v>4307051</v>
          </cell>
          <cell r="J190">
            <v>4307051</v>
          </cell>
          <cell r="K190">
            <v>4307051</v>
          </cell>
          <cell r="L190">
            <v>5019285</v>
          </cell>
          <cell r="M190">
            <v>5019285</v>
          </cell>
          <cell r="N190">
            <v>712234</v>
          </cell>
          <cell r="O190">
            <v>712234</v>
          </cell>
          <cell r="P190">
            <v>0.16536465437720613</v>
          </cell>
          <cell r="Q190">
            <v>0.16536465437720613</v>
          </cell>
          <cell r="R190">
            <v>4307051</v>
          </cell>
          <cell r="S190">
            <v>4307051</v>
          </cell>
          <cell r="T190">
            <v>5192000</v>
          </cell>
          <cell r="U190">
            <v>4988000</v>
          </cell>
          <cell r="V190">
            <v>884949</v>
          </cell>
          <cell r="W190">
            <v>680949</v>
          </cell>
          <cell r="X190">
            <v>0.20546517791407623</v>
          </cell>
          <cell r="Y190">
            <v>0.15810098371252163</v>
          </cell>
          <cell r="Z190">
            <v>5192000</v>
          </cell>
          <cell r="AA190">
            <v>4988000</v>
          </cell>
          <cell r="AB190" t="str">
            <v/>
          </cell>
          <cell r="AC190" t="str">
            <v/>
          </cell>
          <cell r="AD190">
            <v>884949</v>
          </cell>
          <cell r="AE190">
            <v>680949</v>
          </cell>
          <cell r="AF190">
            <v>0.20546517791407623</v>
          </cell>
          <cell r="AG190">
            <v>0.15810098371252163</v>
          </cell>
          <cell r="AH190">
            <v>1194000</v>
          </cell>
          <cell r="AI190">
            <v>1194000</v>
          </cell>
          <cell r="AJ190">
            <v>48000</v>
          </cell>
          <cell r="AK190">
            <v>48000</v>
          </cell>
          <cell r="AL190">
            <v>4.0201005025125629E-2</v>
          </cell>
          <cell r="AM190">
            <v>4.0201005025125629E-2</v>
          </cell>
          <cell r="AN190">
            <v>136000</v>
          </cell>
          <cell r="AO190">
            <v>0</v>
          </cell>
          <cell r="AP190">
            <v>5328000</v>
          </cell>
          <cell r="AQ190">
            <v>4988000</v>
          </cell>
        </row>
        <row r="191">
          <cell r="B191">
            <v>21536</v>
          </cell>
          <cell r="C191">
            <v>36</v>
          </cell>
          <cell r="D191" t="str">
            <v>Autres moyens (hors personnel)</v>
          </cell>
          <cell r="E191" t="str">
            <v>oui</v>
          </cell>
          <cell r="F191" t="str">
            <v>AT</v>
          </cell>
          <cell r="H191">
            <v>4653208</v>
          </cell>
          <cell r="I191">
            <v>4653208</v>
          </cell>
          <cell r="J191">
            <v>4653208</v>
          </cell>
          <cell r="K191">
            <v>4653208</v>
          </cell>
          <cell r="L191">
            <v>6067200</v>
          </cell>
          <cell r="M191">
            <v>5667200</v>
          </cell>
          <cell r="N191">
            <v>1413992</v>
          </cell>
          <cell r="O191">
            <v>1013992</v>
          </cell>
          <cell r="P191">
            <v>0.30387466023440174</v>
          </cell>
          <cell r="Q191">
            <v>0.21791245953329402</v>
          </cell>
          <cell r="R191">
            <v>4653208</v>
          </cell>
          <cell r="S191">
            <v>4653208</v>
          </cell>
          <cell r="T191">
            <v>5632000</v>
          </cell>
          <cell r="U191">
            <v>5382000</v>
          </cell>
          <cell r="V191">
            <v>978792</v>
          </cell>
          <cell r="W191">
            <v>728792</v>
          </cell>
          <cell r="X191">
            <v>0.21034778587159655</v>
          </cell>
          <cell r="Y191">
            <v>0.15662141043340422</v>
          </cell>
          <cell r="Z191">
            <v>5632000</v>
          </cell>
          <cell r="AA191">
            <v>5382000</v>
          </cell>
          <cell r="AB191" t="str">
            <v/>
          </cell>
          <cell r="AC191" t="str">
            <v/>
          </cell>
          <cell r="AD191">
            <v>978792</v>
          </cell>
          <cell r="AE191">
            <v>728792</v>
          </cell>
          <cell r="AF191">
            <v>0.21034778587159655</v>
          </cell>
          <cell r="AG191">
            <v>0.15662141043340422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 t="str">
            <v/>
          </cell>
          <cell r="AM191" t="str">
            <v/>
          </cell>
          <cell r="AN191">
            <v>1576385</v>
          </cell>
          <cell r="AO191">
            <v>1326385</v>
          </cell>
          <cell r="AP191">
            <v>7208385</v>
          </cell>
          <cell r="AQ191">
            <v>6708385</v>
          </cell>
        </row>
        <row r="192">
          <cell r="B192" t="str">
            <v/>
          </cell>
          <cell r="E192" t="str">
            <v/>
          </cell>
          <cell r="F192" t="str">
            <v/>
          </cell>
          <cell r="P192" t="str">
            <v/>
          </cell>
          <cell r="Q192" t="str">
            <v/>
          </cell>
          <cell r="X192" t="str">
            <v/>
          </cell>
          <cell r="Y192" t="str">
            <v/>
          </cell>
          <cell r="AF192" t="str">
            <v/>
          </cell>
          <cell r="AG192" t="str">
            <v/>
          </cell>
          <cell r="AL192" t="str">
            <v/>
          </cell>
          <cell r="AM192" t="str">
            <v/>
          </cell>
        </row>
        <row r="193">
          <cell r="B193" t="str">
            <v/>
          </cell>
          <cell r="C193" t="str">
            <v>Prog 143</v>
          </cell>
          <cell r="D193" t="str">
            <v>Enseignement technique agricole</v>
          </cell>
          <cell r="E193" t="str">
            <v/>
          </cell>
          <cell r="F193" t="str">
            <v/>
          </cell>
          <cell r="H193">
            <v>1285375792</v>
          </cell>
          <cell r="I193">
            <v>1288208291</v>
          </cell>
          <cell r="J193">
            <v>1285375792</v>
          </cell>
          <cell r="K193">
            <v>1288208291</v>
          </cell>
          <cell r="L193">
            <v>780839171</v>
          </cell>
          <cell r="M193">
            <v>473923758</v>
          </cell>
          <cell r="N193">
            <v>370087780</v>
          </cell>
          <cell r="O193">
            <v>60339868</v>
          </cell>
          <cell r="P193">
            <v>-0.39252071195067284</v>
          </cell>
          <cell r="Q193">
            <v>-0.63210626626839495</v>
          </cell>
          <cell r="R193">
            <v>420365706</v>
          </cell>
          <cell r="S193">
            <v>420365706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-1</v>
          </cell>
          <cell r="Y193">
            <v>-1</v>
          </cell>
          <cell r="Z193">
            <v>1279641166</v>
          </cell>
          <cell r="AA193">
            <v>1279641166</v>
          </cell>
          <cell r="AB193">
            <v>-1279641166</v>
          </cell>
          <cell r="AC193">
            <v>-1279641166</v>
          </cell>
          <cell r="AD193">
            <v>-5734625.9999999478</v>
          </cell>
          <cell r="AE193">
            <v>-8567124.9999999478</v>
          </cell>
          <cell r="AF193">
            <v>-4.4614392426646854E-3</v>
          </cell>
          <cell r="AG193">
            <v>-6.6504190819557454E-3</v>
          </cell>
          <cell r="AH193">
            <v>3071245</v>
          </cell>
          <cell r="AI193">
            <v>37631245</v>
          </cell>
          <cell r="AJ193">
            <v>-2045245</v>
          </cell>
          <cell r="AK193">
            <v>-4771929</v>
          </cell>
          <cell r="AL193">
            <v>-0.66593352207329604</v>
          </cell>
          <cell r="AM193">
            <v>-0.12680763020197711</v>
          </cell>
          <cell r="AN193">
            <v>305918052</v>
          </cell>
          <cell r="AO193">
            <v>418052</v>
          </cell>
          <cell r="AP193">
            <v>1585559218</v>
          </cell>
          <cell r="AQ193">
            <v>1280059218</v>
          </cell>
        </row>
        <row r="194">
          <cell r="B194" t="str">
            <v/>
          </cell>
          <cell r="D194" t="str">
            <v>Hors personnel (hors titre 2)</v>
          </cell>
          <cell r="E194" t="str">
            <v/>
          </cell>
          <cell r="F194" t="str">
            <v/>
          </cell>
          <cell r="H194">
            <v>417173391</v>
          </cell>
          <cell r="I194">
            <v>420005890</v>
          </cell>
          <cell r="J194">
            <v>417173391</v>
          </cell>
          <cell r="K194">
            <v>420005890</v>
          </cell>
          <cell r="L194">
            <v>780839171</v>
          </cell>
          <cell r="M194">
            <v>473923758</v>
          </cell>
          <cell r="N194">
            <v>363665780</v>
          </cell>
          <cell r="O194">
            <v>53917868</v>
          </cell>
          <cell r="P194">
            <v>0.87173771828606395</v>
          </cell>
          <cell r="Q194">
            <v>0.12837407589688801</v>
          </cell>
          <cell r="R194">
            <v>420365706</v>
          </cell>
          <cell r="S194">
            <v>420365706</v>
          </cell>
          <cell r="T194">
            <v>0</v>
          </cell>
          <cell r="U194">
            <v>0</v>
          </cell>
          <cell r="V194" t="str">
            <v xml:space="preserve"> </v>
          </cell>
          <cell r="W194" t="str">
            <v xml:space="preserve"> </v>
          </cell>
          <cell r="X194">
            <v>-1</v>
          </cell>
          <cell r="Y194">
            <v>-1</v>
          </cell>
          <cell r="Z194">
            <v>420308206</v>
          </cell>
          <cell r="AA194">
            <v>420308206</v>
          </cell>
          <cell r="AB194">
            <v>-420308206</v>
          </cell>
          <cell r="AC194">
            <v>-420308206</v>
          </cell>
          <cell r="AD194">
            <v>3134815</v>
          </cell>
          <cell r="AE194">
            <v>302316</v>
          </cell>
          <cell r="AF194">
            <v>7.5144174284116792E-3</v>
          </cell>
          <cell r="AG194">
            <v>7.197899058034639E-4</v>
          </cell>
          <cell r="AH194">
            <v>3071245</v>
          </cell>
          <cell r="AI194">
            <v>37631245</v>
          </cell>
          <cell r="AJ194">
            <v>-2045245</v>
          </cell>
          <cell r="AK194">
            <v>-4771929</v>
          </cell>
          <cell r="AL194">
            <v>-0.66593352207329604</v>
          </cell>
          <cell r="AM194">
            <v>-0.12680763020197711</v>
          </cell>
          <cell r="AN194">
            <v>305918052</v>
          </cell>
          <cell r="AO194">
            <v>418052</v>
          </cell>
          <cell r="AP194">
            <v>726226258</v>
          </cell>
          <cell r="AQ194">
            <v>420726258</v>
          </cell>
        </row>
        <row r="195">
          <cell r="B195" t="str">
            <v/>
          </cell>
          <cell r="D195" t="str">
            <v>Personnel (titre 2)</v>
          </cell>
          <cell r="E195" t="str">
            <v/>
          </cell>
          <cell r="F195" t="str">
            <v/>
          </cell>
          <cell r="H195">
            <v>868202401</v>
          </cell>
          <cell r="I195">
            <v>868202401</v>
          </cell>
          <cell r="J195">
            <v>868202401</v>
          </cell>
          <cell r="K195">
            <v>868202401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>
            <v>0</v>
          </cell>
          <cell r="S195" t="str">
            <v/>
          </cell>
          <cell r="T195">
            <v>0</v>
          </cell>
          <cell r="U195">
            <v>0</v>
          </cell>
          <cell r="V195" t="str">
            <v/>
          </cell>
          <cell r="W195" t="str">
            <v/>
          </cell>
          <cell r="X195">
            <v>-1</v>
          </cell>
          <cell r="Y195">
            <v>-1</v>
          </cell>
          <cell r="Z195">
            <v>859332960</v>
          </cell>
          <cell r="AA195">
            <v>859332960</v>
          </cell>
          <cell r="AB195" t="str">
            <v/>
          </cell>
          <cell r="AC195" t="str">
            <v/>
          </cell>
          <cell r="AD195">
            <v>-8869440.9999999478</v>
          </cell>
          <cell r="AE195">
            <v>-8869440.9999999478</v>
          </cell>
          <cell r="AF195">
            <v>-1.0215867854988805E-2</v>
          </cell>
          <cell r="AG195">
            <v>-1.0215867854988805E-2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 t="str">
            <v/>
          </cell>
          <cell r="AM195" t="str">
            <v/>
          </cell>
          <cell r="AN195">
            <v>0</v>
          </cell>
          <cell r="AO195">
            <v>0</v>
          </cell>
          <cell r="AP195">
            <v>859332960</v>
          </cell>
          <cell r="AQ195">
            <v>859332960</v>
          </cell>
        </row>
        <row r="196">
          <cell r="B196" t="str">
            <v/>
          </cell>
          <cell r="C196" t="str">
            <v>Action 1</v>
          </cell>
          <cell r="D196" t="str">
            <v>Enseignement public</v>
          </cell>
          <cell r="E196" t="str">
            <v/>
          </cell>
          <cell r="F196" t="str">
            <v/>
          </cell>
          <cell r="H196">
            <v>687371384</v>
          </cell>
          <cell r="I196">
            <v>687637884</v>
          </cell>
          <cell r="J196">
            <v>687371384</v>
          </cell>
          <cell r="K196">
            <v>687637884</v>
          </cell>
          <cell r="L196">
            <v>42165754</v>
          </cell>
          <cell r="M196">
            <v>33465754</v>
          </cell>
          <cell r="N196">
            <v>14255632</v>
          </cell>
          <cell r="O196">
            <v>5289132</v>
          </cell>
          <cell r="P196">
            <v>-0.93865651817707907</v>
          </cell>
          <cell r="Q196">
            <v>-0.95133230035941418</v>
          </cell>
          <cell r="R196">
            <v>29538754</v>
          </cell>
          <cell r="S196">
            <v>29538754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-1</v>
          </cell>
          <cell r="Y196">
            <v>-1</v>
          </cell>
          <cell r="Z196">
            <v>677117939</v>
          </cell>
          <cell r="AA196">
            <v>677117939</v>
          </cell>
          <cell r="AB196">
            <v>-677117939</v>
          </cell>
          <cell r="AC196">
            <v>-677117939</v>
          </cell>
          <cell r="AD196">
            <v>-10253444.999999948</v>
          </cell>
          <cell r="AE196">
            <v>-10519944.999999948</v>
          </cell>
          <cell r="AF196">
            <v>-1.4916892437873149E-2</v>
          </cell>
          <cell r="AG196">
            <v>-1.529866990283508E-2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 t="str">
            <v/>
          </cell>
          <cell r="AM196" t="str">
            <v/>
          </cell>
          <cell r="AN196">
            <v>-284000</v>
          </cell>
          <cell r="AO196">
            <v>-284000</v>
          </cell>
          <cell r="AP196">
            <v>676833939</v>
          </cell>
          <cell r="AQ196">
            <v>676833939</v>
          </cell>
        </row>
        <row r="197">
          <cell r="B197">
            <v>14310</v>
          </cell>
          <cell r="C197">
            <v>10</v>
          </cell>
          <cell r="D197" t="str">
            <v>Personnel permanent - Personnel MAD par le MAP</v>
          </cell>
          <cell r="E197" t="str">
            <v>oui</v>
          </cell>
          <cell r="F197" t="str">
            <v>T2</v>
          </cell>
          <cell r="H197">
            <v>2794211</v>
          </cell>
          <cell r="I197">
            <v>2794211</v>
          </cell>
          <cell r="J197">
            <v>2794211</v>
          </cell>
          <cell r="K197">
            <v>2794211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2900650.8642366463</v>
          </cell>
          <cell r="AA197">
            <v>2900650.8642366463</v>
          </cell>
          <cell r="AB197">
            <v>-2900650.8642366463</v>
          </cell>
          <cell r="AC197">
            <v>-2900650.8642366463</v>
          </cell>
          <cell r="AD197">
            <v>106439.86423664633</v>
          </cell>
          <cell r="AE197">
            <v>106439.86423664633</v>
          </cell>
          <cell r="AF197">
            <v>3.8092994493488977E-2</v>
          </cell>
          <cell r="AG197">
            <v>3.8092994493488977E-2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 t="str">
            <v/>
          </cell>
          <cell r="AM197" t="str">
            <v/>
          </cell>
          <cell r="AN197">
            <v>0</v>
          </cell>
          <cell r="AO197">
            <v>0</v>
          </cell>
          <cell r="AP197">
            <v>2900650.8642366463</v>
          </cell>
          <cell r="AQ197">
            <v>2900650.8642366463</v>
          </cell>
        </row>
        <row r="198">
          <cell r="B198">
            <v>14311</v>
          </cell>
          <cell r="C198">
            <v>11</v>
          </cell>
          <cell r="D198" t="str">
            <v>Personnel permanent - Personnel du MELTL (lycées maritimes)</v>
          </cell>
          <cell r="E198" t="str">
            <v>oui</v>
          </cell>
          <cell r="F198" t="str">
            <v>T2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0</v>
          </cell>
          <cell r="AA198">
            <v>0</v>
          </cell>
          <cell r="AB198" t="str">
            <v/>
          </cell>
          <cell r="AC198" t="str">
            <v/>
          </cell>
          <cell r="AD198">
            <v>0</v>
          </cell>
          <cell r="AE198">
            <v>0</v>
          </cell>
          <cell r="AF198" t="str">
            <v/>
          </cell>
          <cell r="AG198" t="str">
            <v/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 t="str">
            <v/>
          </cell>
          <cell r="AM198" t="str">
            <v/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</row>
        <row r="199">
          <cell r="B199">
            <v>14312</v>
          </cell>
          <cell r="C199">
            <v>12</v>
          </cell>
          <cell r="D199" t="str">
            <v>Personnel permanent -pensions des CFA, CFPPA</v>
          </cell>
          <cell r="E199" t="str">
            <v>oui</v>
          </cell>
          <cell r="F199" t="str">
            <v>T2</v>
          </cell>
          <cell r="H199">
            <v>12889649</v>
          </cell>
          <cell r="I199">
            <v>12889649</v>
          </cell>
          <cell r="J199">
            <v>12889649</v>
          </cell>
          <cell r="K199">
            <v>12889649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9000000</v>
          </cell>
          <cell r="AA199">
            <v>9000000</v>
          </cell>
          <cell r="AB199">
            <v>-9000000</v>
          </cell>
          <cell r="AC199">
            <v>-9000000</v>
          </cell>
          <cell r="AD199">
            <v>-3889649</v>
          </cell>
          <cell r="AE199">
            <v>-3889649</v>
          </cell>
          <cell r="AF199">
            <v>-0.30176531571961346</v>
          </cell>
          <cell r="AG199">
            <v>-0.30176531571961346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 t="str">
            <v/>
          </cell>
          <cell r="AM199" t="str">
            <v/>
          </cell>
          <cell r="AN199">
            <v>0</v>
          </cell>
          <cell r="AO199">
            <v>0</v>
          </cell>
          <cell r="AP199">
            <v>9000000</v>
          </cell>
          <cell r="AQ199">
            <v>9000000</v>
          </cell>
        </row>
        <row r="200">
          <cell r="B200">
            <v>14313</v>
          </cell>
          <cell r="C200">
            <v>13</v>
          </cell>
          <cell r="D200" t="str">
            <v>Personnel permanent - Titulaires et stagiaires du public</v>
          </cell>
          <cell r="E200" t="str">
            <v>oui</v>
          </cell>
          <cell r="F200" t="str">
            <v>T2</v>
          </cell>
          <cell r="H200">
            <v>607192663</v>
          </cell>
          <cell r="I200">
            <v>607192663</v>
          </cell>
          <cell r="J200">
            <v>607192663</v>
          </cell>
          <cell r="K200">
            <v>607192663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599093795.13576341</v>
          </cell>
          <cell r="AA200">
            <v>599093795.13576341</v>
          </cell>
          <cell r="AB200">
            <v>-599093795.13576341</v>
          </cell>
          <cell r="AC200">
            <v>-599093795.13576341</v>
          </cell>
          <cell r="AD200">
            <v>-8098867.8642365932</v>
          </cell>
          <cell r="AE200">
            <v>-8098867.8642365932</v>
          </cell>
          <cell r="AF200">
            <v>-1.3338217600031496E-2</v>
          </cell>
          <cell r="AG200">
            <v>-1.3338217600031496E-2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 t="str">
            <v/>
          </cell>
          <cell r="AM200" t="str">
            <v/>
          </cell>
          <cell r="AN200">
            <v>0</v>
          </cell>
          <cell r="AO200">
            <v>0</v>
          </cell>
          <cell r="AP200">
            <v>599093795.13576341</v>
          </cell>
          <cell r="AQ200">
            <v>599093795.13576341</v>
          </cell>
        </row>
        <row r="201">
          <cell r="B201">
            <v>14314</v>
          </cell>
          <cell r="C201">
            <v>14</v>
          </cell>
          <cell r="D201" t="str">
            <v>Personnel permanent - Assistants d’éducation</v>
          </cell>
          <cell r="E201" t="str">
            <v>oui</v>
          </cell>
          <cell r="F201" t="str">
            <v>AT</v>
          </cell>
          <cell r="H201">
            <v>19914524</v>
          </cell>
          <cell r="I201">
            <v>19914524</v>
          </cell>
          <cell r="J201">
            <v>19914524</v>
          </cell>
          <cell r="K201">
            <v>19914524</v>
          </cell>
          <cell r="L201">
            <v>21100000</v>
          </cell>
          <cell r="M201">
            <v>21100000</v>
          </cell>
          <cell r="N201">
            <v>1185476</v>
          </cell>
          <cell r="O201">
            <v>1185476</v>
          </cell>
          <cell r="P201">
            <v>5.9528211671039687E-2</v>
          </cell>
          <cell r="Q201">
            <v>5.9528211671039687E-2</v>
          </cell>
          <cell r="R201">
            <v>21100000</v>
          </cell>
          <cell r="S201">
            <v>21100000</v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21100000</v>
          </cell>
          <cell r="AA201">
            <v>21100000</v>
          </cell>
          <cell r="AB201">
            <v>-21100000</v>
          </cell>
          <cell r="AC201">
            <v>-21100000</v>
          </cell>
          <cell r="AD201">
            <v>1185476</v>
          </cell>
          <cell r="AE201">
            <v>1185476</v>
          </cell>
          <cell r="AF201">
            <v>5.9528211671039687E-2</v>
          </cell>
          <cell r="AG201">
            <v>5.9528211671039687E-2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 t="str">
            <v/>
          </cell>
          <cell r="AM201" t="str">
            <v/>
          </cell>
          <cell r="AN201">
            <v>0</v>
          </cell>
          <cell r="AO201">
            <v>0</v>
          </cell>
          <cell r="AP201">
            <v>21100000</v>
          </cell>
          <cell r="AQ201">
            <v>21100000</v>
          </cell>
        </row>
        <row r="202">
          <cell r="B202">
            <v>14315</v>
          </cell>
          <cell r="C202">
            <v>15</v>
          </cell>
          <cell r="D202" t="str">
            <v>Recrutement pour les lycées agricoles</v>
          </cell>
          <cell r="E202" t="str">
            <v>oui</v>
          </cell>
          <cell r="F202" t="str">
            <v>AT</v>
          </cell>
          <cell r="H202">
            <v>288463</v>
          </cell>
          <cell r="I202">
            <v>288463</v>
          </cell>
          <cell r="J202">
            <v>288463</v>
          </cell>
          <cell r="K202">
            <v>288463</v>
          </cell>
          <cell r="L202">
            <v>280000</v>
          </cell>
          <cell r="M202">
            <v>280000</v>
          </cell>
          <cell r="N202">
            <v>-8463</v>
          </cell>
          <cell r="O202">
            <v>-8463</v>
          </cell>
          <cell r="P202">
            <v>-2.9338251352859814E-2</v>
          </cell>
          <cell r="Q202">
            <v>-2.9338251352859814E-2</v>
          </cell>
          <cell r="R202">
            <v>280000</v>
          </cell>
          <cell r="S202">
            <v>280000</v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280000</v>
          </cell>
          <cell r="AA202">
            <v>280000</v>
          </cell>
          <cell r="AB202">
            <v>-280000</v>
          </cell>
          <cell r="AC202">
            <v>-280000</v>
          </cell>
          <cell r="AD202">
            <v>-8463</v>
          </cell>
          <cell r="AE202">
            <v>-8463</v>
          </cell>
          <cell r="AF202">
            <v>-2.9338251352859814E-2</v>
          </cell>
          <cell r="AG202">
            <v>-2.9338251352859814E-2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/>
          </cell>
          <cell r="AM202" t="str">
            <v/>
          </cell>
          <cell r="AN202">
            <v>0</v>
          </cell>
          <cell r="AO202">
            <v>0</v>
          </cell>
          <cell r="AP202">
            <v>280000</v>
          </cell>
          <cell r="AQ202">
            <v>280000</v>
          </cell>
        </row>
        <row r="203">
          <cell r="B203">
            <v>14316</v>
          </cell>
          <cell r="C203">
            <v>16</v>
          </cell>
          <cell r="D203" t="str">
            <v>Formation continue des personnels des lycées - AC</v>
          </cell>
          <cell r="E203" t="str">
            <v>oui</v>
          </cell>
          <cell r="F203" t="str">
            <v>AT</v>
          </cell>
          <cell r="H203">
            <v>1413750</v>
          </cell>
          <cell r="I203">
            <v>1413750</v>
          </cell>
          <cell r="J203">
            <v>1413750</v>
          </cell>
          <cell r="K203">
            <v>1413750</v>
          </cell>
          <cell r="L203">
            <v>1957750</v>
          </cell>
          <cell r="M203">
            <v>1957750</v>
          </cell>
          <cell r="N203">
            <v>544000</v>
          </cell>
          <cell r="O203">
            <v>544000</v>
          </cell>
          <cell r="P203">
            <v>0.38479221927497792</v>
          </cell>
          <cell r="Q203">
            <v>0.38479221927497792</v>
          </cell>
          <cell r="R203">
            <v>1413750</v>
          </cell>
          <cell r="S203">
            <v>1413750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1413750</v>
          </cell>
          <cell r="AA203">
            <v>1413750</v>
          </cell>
          <cell r="AB203">
            <v>-1413750</v>
          </cell>
          <cell r="AC203">
            <v>-1413750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/>
          </cell>
          <cell r="AM203" t="str">
            <v/>
          </cell>
          <cell r="AN203">
            <v>0</v>
          </cell>
          <cell r="AO203">
            <v>0</v>
          </cell>
          <cell r="AP203">
            <v>1413750</v>
          </cell>
          <cell r="AQ203">
            <v>1413750</v>
          </cell>
        </row>
        <row r="204">
          <cell r="B204">
            <v>14326</v>
          </cell>
          <cell r="C204">
            <v>26</v>
          </cell>
          <cell r="D204" t="str">
            <v>Formation continue des personnels des lycées - SD</v>
          </cell>
          <cell r="E204" t="str">
            <v>oui</v>
          </cell>
          <cell r="F204" t="str">
            <v>AT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 t="str">
            <v/>
          </cell>
          <cell r="Q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>
            <v>0</v>
          </cell>
          <cell r="AB204" t="str">
            <v/>
          </cell>
          <cell r="AC204" t="str">
            <v/>
          </cell>
          <cell r="AD204">
            <v>0</v>
          </cell>
          <cell r="AE204">
            <v>0</v>
          </cell>
          <cell r="AF204" t="str">
            <v/>
          </cell>
          <cell r="AG204" t="str">
            <v/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/>
          </cell>
          <cell r="AM204" t="str">
            <v/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B205">
            <v>14317</v>
          </cell>
          <cell r="C205">
            <v>17</v>
          </cell>
          <cell r="D205" t="str">
            <v>Actions pédagogiques et appareil de formation</v>
          </cell>
          <cell r="E205" t="str">
            <v>oui</v>
          </cell>
          <cell r="F205" t="str">
            <v>AT</v>
          </cell>
          <cell r="H205">
            <v>3253004</v>
          </cell>
          <cell r="I205">
            <v>3253004</v>
          </cell>
          <cell r="J205">
            <v>3253004</v>
          </cell>
          <cell r="K205">
            <v>3253004</v>
          </cell>
          <cell r="L205">
            <v>15803004</v>
          </cell>
          <cell r="M205">
            <v>7153004</v>
          </cell>
          <cell r="N205">
            <v>12550000</v>
          </cell>
          <cell r="O205">
            <v>3900000</v>
          </cell>
          <cell r="P205">
            <v>3.8579725078727232</v>
          </cell>
          <cell r="Q205">
            <v>1.1988918550361451</v>
          </cell>
          <cell r="R205">
            <v>3940004</v>
          </cell>
          <cell r="S205">
            <v>3940004</v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3940004</v>
          </cell>
          <cell r="AA205">
            <v>3940004</v>
          </cell>
          <cell r="AB205">
            <v>-3940004</v>
          </cell>
          <cell r="AC205">
            <v>-3940004</v>
          </cell>
          <cell r="AD205">
            <v>687000</v>
          </cell>
          <cell r="AE205">
            <v>687000</v>
          </cell>
          <cell r="AF205">
            <v>0.21118941138713632</v>
          </cell>
          <cell r="AG205">
            <v>0.21118941138713632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/>
          </cell>
          <cell r="AM205" t="str">
            <v/>
          </cell>
          <cell r="AN205">
            <v>-284000</v>
          </cell>
          <cell r="AO205">
            <v>-284000</v>
          </cell>
          <cell r="AP205">
            <v>3656004</v>
          </cell>
          <cell r="AQ205">
            <v>3656004</v>
          </cell>
        </row>
        <row r="206">
          <cell r="B206">
            <v>14318</v>
          </cell>
          <cell r="C206">
            <v>18</v>
          </cell>
          <cell r="D206" t="str">
            <v>Lycées agricoles des COM - CPER</v>
          </cell>
          <cell r="E206" t="str">
            <v>oui</v>
          </cell>
          <cell r="F206" t="str">
            <v>AT</v>
          </cell>
          <cell r="G206" t="str">
            <v>CPER</v>
          </cell>
          <cell r="H206">
            <v>167687</v>
          </cell>
          <cell r="I206">
            <v>434187</v>
          </cell>
          <cell r="J206">
            <v>167687</v>
          </cell>
          <cell r="K206">
            <v>434187</v>
          </cell>
          <cell r="L206">
            <v>0</v>
          </cell>
          <cell r="M206">
            <v>0</v>
          </cell>
          <cell r="N206">
            <v>-167687</v>
          </cell>
          <cell r="O206">
            <v>-434187</v>
          </cell>
          <cell r="P206">
            <v>-1</v>
          </cell>
          <cell r="Q206">
            <v>-1</v>
          </cell>
          <cell r="R206">
            <v>0</v>
          </cell>
          <cell r="S206">
            <v>0</v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>
            <v>0</v>
          </cell>
          <cell r="AB206" t="str">
            <v/>
          </cell>
          <cell r="AC206" t="str">
            <v/>
          </cell>
          <cell r="AD206">
            <v>-167687</v>
          </cell>
          <cell r="AE206">
            <v>-434187</v>
          </cell>
          <cell r="AF206">
            <v>-1</v>
          </cell>
          <cell r="AG206">
            <v>-1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 t="str">
            <v/>
          </cell>
          <cell r="AM206" t="str">
            <v/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</row>
        <row r="207">
          <cell r="B207">
            <v>14319</v>
          </cell>
          <cell r="C207">
            <v>19</v>
          </cell>
          <cell r="D207" t="str">
            <v>Lycées agricoles des COM - HCPER</v>
          </cell>
          <cell r="E207" t="str">
            <v>oui</v>
          </cell>
          <cell r="F207" t="str">
            <v>AT</v>
          </cell>
          <cell r="H207">
            <v>644566</v>
          </cell>
          <cell r="I207">
            <v>644566</v>
          </cell>
          <cell r="J207">
            <v>644566</v>
          </cell>
          <cell r="K207">
            <v>644566</v>
          </cell>
          <cell r="L207">
            <v>820000</v>
          </cell>
          <cell r="M207">
            <v>770000</v>
          </cell>
          <cell r="N207">
            <v>175434</v>
          </cell>
          <cell r="O207">
            <v>125434</v>
          </cell>
          <cell r="P207">
            <v>0.27217383479736751</v>
          </cell>
          <cell r="Q207">
            <v>0.19460225950484511</v>
          </cell>
          <cell r="R207">
            <v>600000</v>
          </cell>
          <cell r="S207">
            <v>600000</v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600000</v>
          </cell>
          <cell r="AA207">
            <v>600000</v>
          </cell>
          <cell r="AB207">
            <v>-600000</v>
          </cell>
          <cell r="AC207">
            <v>-600000</v>
          </cell>
          <cell r="AD207">
            <v>-44566</v>
          </cell>
          <cell r="AE207">
            <v>-44566</v>
          </cell>
          <cell r="AF207">
            <v>-6.9141096489731074E-2</v>
          </cell>
          <cell r="AG207">
            <v>-6.9141096489731074E-2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 t="str">
            <v/>
          </cell>
          <cell r="AM207" t="str">
            <v/>
          </cell>
          <cell r="AN207">
            <v>0</v>
          </cell>
          <cell r="AO207">
            <v>0</v>
          </cell>
          <cell r="AP207">
            <v>600000</v>
          </cell>
          <cell r="AQ207">
            <v>600000</v>
          </cell>
        </row>
        <row r="208">
          <cell r="B208">
            <v>14320</v>
          </cell>
          <cell r="C208">
            <v>20</v>
          </cell>
          <cell r="D208" t="str">
            <v>Vacations - Personnel enseignant</v>
          </cell>
          <cell r="E208" t="str">
            <v>oui</v>
          </cell>
          <cell r="F208" t="str">
            <v>T2</v>
          </cell>
          <cell r="H208">
            <v>28728868</v>
          </cell>
          <cell r="I208">
            <v>28728868</v>
          </cell>
          <cell r="J208">
            <v>28728868</v>
          </cell>
          <cell r="K208">
            <v>28728868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28728868</v>
          </cell>
          <cell r="AA208">
            <v>28728868</v>
          </cell>
          <cell r="AB208">
            <v>-28728868</v>
          </cell>
          <cell r="AC208">
            <v>-28728868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 t="str">
            <v/>
          </cell>
          <cell r="AM208" t="str">
            <v/>
          </cell>
          <cell r="AN208">
            <v>0</v>
          </cell>
          <cell r="AO208">
            <v>0</v>
          </cell>
          <cell r="AP208">
            <v>28728868</v>
          </cell>
          <cell r="AQ208">
            <v>28728868</v>
          </cell>
        </row>
        <row r="209">
          <cell r="B209">
            <v>14321</v>
          </cell>
          <cell r="C209">
            <v>21</v>
          </cell>
          <cell r="D209" t="str">
            <v>Vacations - Personnel non enseignant</v>
          </cell>
          <cell r="E209" t="str">
            <v>oui</v>
          </cell>
          <cell r="F209" t="str">
            <v>T2</v>
          </cell>
          <cell r="H209">
            <v>7855871</v>
          </cell>
          <cell r="I209">
            <v>7855871</v>
          </cell>
          <cell r="J209">
            <v>7855871</v>
          </cell>
          <cell r="K209">
            <v>7855871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7855871</v>
          </cell>
          <cell r="AA209">
            <v>7855871</v>
          </cell>
          <cell r="AB209">
            <v>-7855871</v>
          </cell>
          <cell r="AC209">
            <v>-7855871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 t="str">
            <v/>
          </cell>
          <cell r="AM209" t="str">
            <v/>
          </cell>
          <cell r="AN209">
            <v>0</v>
          </cell>
          <cell r="AO209">
            <v>0</v>
          </cell>
          <cell r="AP209">
            <v>7855871</v>
          </cell>
          <cell r="AQ209">
            <v>7855871</v>
          </cell>
        </row>
        <row r="210">
          <cell r="B210">
            <v>14322</v>
          </cell>
          <cell r="C210">
            <v>22</v>
          </cell>
          <cell r="D210" t="str">
            <v>Accidents du travail des étudiants</v>
          </cell>
          <cell r="E210" t="str">
            <v>oui</v>
          </cell>
          <cell r="F210" t="str">
            <v>AT</v>
          </cell>
          <cell r="H210">
            <v>2228128</v>
          </cell>
          <cell r="I210">
            <v>2228128</v>
          </cell>
          <cell r="J210">
            <v>2228128</v>
          </cell>
          <cell r="K210">
            <v>2228128</v>
          </cell>
          <cell r="L210">
            <v>2205000</v>
          </cell>
          <cell r="M210">
            <v>2205000</v>
          </cell>
          <cell r="N210">
            <v>-23128</v>
          </cell>
          <cell r="O210">
            <v>-23128</v>
          </cell>
          <cell r="P210">
            <v>-1.0380014074595356E-2</v>
          </cell>
          <cell r="Q210">
            <v>-1.0380014074595356E-2</v>
          </cell>
          <cell r="R210">
            <v>2205000</v>
          </cell>
          <cell r="S210">
            <v>2205000</v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2205000</v>
          </cell>
          <cell r="AA210">
            <v>2205000</v>
          </cell>
          <cell r="AB210">
            <v>-2205000</v>
          </cell>
          <cell r="AC210">
            <v>-2205000</v>
          </cell>
          <cell r="AD210">
            <v>-23128</v>
          </cell>
          <cell r="AE210">
            <v>-23128</v>
          </cell>
          <cell r="AF210">
            <v>-1.0380014074595356E-2</v>
          </cell>
          <cell r="AG210">
            <v>-1.0380014074595356E-2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 t="str">
            <v/>
          </cell>
          <cell r="AM210" t="str">
            <v/>
          </cell>
          <cell r="AN210">
            <v>0</v>
          </cell>
          <cell r="AO210">
            <v>0</v>
          </cell>
          <cell r="AP210">
            <v>2205000</v>
          </cell>
          <cell r="AQ210">
            <v>2205000</v>
          </cell>
        </row>
        <row r="211">
          <cell r="B211" t="str">
            <v/>
          </cell>
          <cell r="C211" t="str">
            <v>Action 2</v>
          </cell>
          <cell r="D211" t="str">
            <v>Enseignement privé</v>
          </cell>
          <cell r="E211" t="str">
            <v/>
          </cell>
          <cell r="F211" t="str">
            <v/>
          </cell>
          <cell r="H211">
            <v>506353439</v>
          </cell>
          <cell r="I211">
            <v>506353439</v>
          </cell>
          <cell r="J211">
            <v>506353439</v>
          </cell>
          <cell r="K211">
            <v>506353439</v>
          </cell>
          <cell r="L211">
            <v>636712826</v>
          </cell>
          <cell r="M211">
            <v>338497413</v>
          </cell>
          <cell r="N211">
            <v>345522526</v>
          </cell>
          <cell r="O211">
            <v>47307113</v>
          </cell>
          <cell r="P211">
            <v>0.2574474210295627</v>
          </cell>
          <cell r="Q211">
            <v>-0.33149972543190331</v>
          </cell>
          <cell r="R211">
            <v>301376952</v>
          </cell>
          <cell r="S211">
            <v>301376952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-1</v>
          </cell>
          <cell r="Y211">
            <v>-1</v>
          </cell>
          <cell r="Z211">
            <v>513073227</v>
          </cell>
          <cell r="AA211">
            <v>513073227</v>
          </cell>
          <cell r="AB211">
            <v>-513073227</v>
          </cell>
          <cell r="AC211">
            <v>-513073227</v>
          </cell>
          <cell r="AD211">
            <v>6719788</v>
          </cell>
          <cell r="AE211">
            <v>6719788</v>
          </cell>
          <cell r="AF211">
            <v>1.3270943736989215E-2</v>
          </cell>
          <cell r="AG211">
            <v>1.3270943736989215E-2</v>
          </cell>
          <cell r="AH211">
            <v>0</v>
          </cell>
          <cell r="AI211">
            <v>34560000</v>
          </cell>
          <cell r="AJ211">
            <v>0</v>
          </cell>
          <cell r="AK211">
            <v>-2726684</v>
          </cell>
          <cell r="AL211" t="str">
            <v/>
          </cell>
          <cell r="AM211">
            <v>-7.8897106481481488E-2</v>
          </cell>
          <cell r="AN211">
            <v>305500000</v>
          </cell>
          <cell r="AO211">
            <v>0</v>
          </cell>
          <cell r="AP211">
            <v>818573227</v>
          </cell>
          <cell r="AQ211">
            <v>513073227</v>
          </cell>
        </row>
        <row r="212">
          <cell r="B212">
            <v>14330</v>
          </cell>
          <cell r="C212">
            <v>30</v>
          </cell>
          <cell r="D212" t="str">
            <v>Privé du temps plein - Personnel SD</v>
          </cell>
          <cell r="E212" t="str">
            <v>oui</v>
          </cell>
          <cell r="F212" t="str">
            <v>T2</v>
          </cell>
          <cell r="H212">
            <v>208741139</v>
          </cell>
          <cell r="I212">
            <v>208741139</v>
          </cell>
          <cell r="J212">
            <v>208741139</v>
          </cell>
          <cell r="K212">
            <v>208741139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211753775</v>
          </cell>
          <cell r="AA212">
            <v>211753775</v>
          </cell>
          <cell r="AB212">
            <v>-211753775</v>
          </cell>
          <cell r="AC212">
            <v>-211753775</v>
          </cell>
          <cell r="AD212">
            <v>3012636</v>
          </cell>
          <cell r="AE212">
            <v>3012636</v>
          </cell>
          <cell r="AF212">
            <v>1.4432401846767733E-2</v>
          </cell>
          <cell r="AG212">
            <v>1.4432401846767733E-2</v>
          </cell>
          <cell r="AL212" t="str">
            <v/>
          </cell>
          <cell r="AM212" t="str">
            <v/>
          </cell>
          <cell r="AN212">
            <v>0</v>
          </cell>
          <cell r="AO212">
            <v>0</v>
          </cell>
          <cell r="AP212">
            <v>211753775</v>
          </cell>
          <cell r="AQ212">
            <v>211753775</v>
          </cell>
        </row>
        <row r="213">
          <cell r="B213">
            <v>14331</v>
          </cell>
          <cell r="C213">
            <v>31</v>
          </cell>
          <cell r="D213" t="str">
            <v>Privé du temps plein - Hors personnel</v>
          </cell>
          <cell r="E213" t="str">
            <v>oui</v>
          </cell>
          <cell r="F213" t="str">
            <v>AT</v>
          </cell>
          <cell r="H213">
            <v>111017742</v>
          </cell>
          <cell r="I213">
            <v>111017742</v>
          </cell>
          <cell r="J213">
            <v>111017742</v>
          </cell>
          <cell r="K213">
            <v>111017742</v>
          </cell>
          <cell r="L213">
            <v>223937892</v>
          </cell>
          <cell r="M213">
            <v>114468946</v>
          </cell>
          <cell r="N213">
            <v>112920150</v>
          </cell>
          <cell r="O213">
            <v>3451204</v>
          </cell>
          <cell r="P213">
            <v>1.0171360718181424</v>
          </cell>
          <cell r="Q213">
            <v>3.1086959055607526E-2</v>
          </cell>
          <cell r="R213">
            <v>109468000</v>
          </cell>
          <cell r="S213">
            <v>109468000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106526286</v>
          </cell>
          <cell r="AA213">
            <v>106526286</v>
          </cell>
          <cell r="AB213">
            <v>-106526286</v>
          </cell>
          <cell r="AC213">
            <v>-106526286</v>
          </cell>
          <cell r="AD213">
            <v>-4491456</v>
          </cell>
          <cell r="AE213">
            <v>-4491456</v>
          </cell>
          <cell r="AF213">
            <v>-4.0457100992019816E-2</v>
          </cell>
          <cell r="AG213">
            <v>-4.0457100992019816E-2</v>
          </cell>
          <cell r="AH213">
            <v>0</v>
          </cell>
          <cell r="AI213">
            <v>6000000</v>
          </cell>
          <cell r="AJ213">
            <v>0</v>
          </cell>
          <cell r="AK213">
            <v>-726684</v>
          </cell>
          <cell r="AL213" t="str">
            <v/>
          </cell>
          <cell r="AM213">
            <v>-0.121114</v>
          </cell>
          <cell r="AN213">
            <v>107700000</v>
          </cell>
          <cell r="AO213">
            <v>0</v>
          </cell>
          <cell r="AP213">
            <v>214226286</v>
          </cell>
          <cell r="AQ213">
            <v>106526286</v>
          </cell>
        </row>
        <row r="214">
          <cell r="B214">
            <v>14332</v>
          </cell>
          <cell r="C214">
            <v>32</v>
          </cell>
          <cell r="D214" t="str">
            <v>Privé du rythme approprié - Hors personnel</v>
          </cell>
          <cell r="E214" t="str">
            <v>oui</v>
          </cell>
          <cell r="F214" t="str">
            <v>AT</v>
          </cell>
          <cell r="H214">
            <v>183731606</v>
          </cell>
          <cell r="I214">
            <v>183731606</v>
          </cell>
          <cell r="J214">
            <v>183731606</v>
          </cell>
          <cell r="K214">
            <v>183731606</v>
          </cell>
          <cell r="L214">
            <v>406352934</v>
          </cell>
          <cell r="M214">
            <v>217606467</v>
          </cell>
          <cell r="N214">
            <v>222621328</v>
          </cell>
          <cell r="O214">
            <v>33874861</v>
          </cell>
          <cell r="P214">
            <v>1.2116659340581826</v>
          </cell>
          <cell r="Q214">
            <v>0.18437144124239571</v>
          </cell>
          <cell r="R214">
            <v>189046000</v>
          </cell>
          <cell r="S214">
            <v>189046000</v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191242166</v>
          </cell>
          <cell r="AA214">
            <v>191242166</v>
          </cell>
          <cell r="AB214">
            <v>-191242166</v>
          </cell>
          <cell r="AC214">
            <v>-191242166</v>
          </cell>
          <cell r="AD214">
            <v>7510560</v>
          </cell>
          <cell r="AE214">
            <v>7510560</v>
          </cell>
          <cell r="AF214">
            <v>4.0877887933989977E-2</v>
          </cell>
          <cell r="AG214">
            <v>4.0877887933989977E-2</v>
          </cell>
          <cell r="AH214">
            <v>0</v>
          </cell>
          <cell r="AI214">
            <v>28560000</v>
          </cell>
          <cell r="AJ214">
            <v>0</v>
          </cell>
          <cell r="AK214">
            <v>-2000000</v>
          </cell>
          <cell r="AL214" t="str">
            <v/>
          </cell>
          <cell r="AM214">
            <v>-7.0028011204481794E-2</v>
          </cell>
          <cell r="AN214">
            <v>197800000</v>
          </cell>
          <cell r="AO214">
            <v>0</v>
          </cell>
          <cell r="AP214">
            <v>389042166</v>
          </cell>
          <cell r="AQ214">
            <v>191242166</v>
          </cell>
        </row>
        <row r="215">
          <cell r="B215">
            <v>14333</v>
          </cell>
          <cell r="C215">
            <v>33</v>
          </cell>
          <cell r="D215" t="str">
            <v>Organisations fédératives et organismes de formation</v>
          </cell>
          <cell r="E215" t="str">
            <v>oui</v>
          </cell>
          <cell r="F215" t="str">
            <v>AT</v>
          </cell>
          <cell r="H215">
            <v>2862952</v>
          </cell>
          <cell r="I215">
            <v>2862952</v>
          </cell>
          <cell r="J215">
            <v>2862952</v>
          </cell>
          <cell r="K215">
            <v>2862952</v>
          </cell>
          <cell r="L215">
            <v>6422000</v>
          </cell>
          <cell r="M215">
            <v>6422000</v>
          </cell>
          <cell r="N215">
            <v>3559048</v>
          </cell>
          <cell r="O215">
            <v>3559048</v>
          </cell>
          <cell r="P215">
            <v>1.2431392492783673</v>
          </cell>
          <cell r="Q215">
            <v>1.2431392492783673</v>
          </cell>
          <cell r="R215">
            <v>2862952</v>
          </cell>
          <cell r="S215">
            <v>2862952</v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3551000</v>
          </cell>
          <cell r="AA215">
            <v>3551000</v>
          </cell>
          <cell r="AB215">
            <v>-3551000</v>
          </cell>
          <cell r="AC215">
            <v>-3551000</v>
          </cell>
          <cell r="AD215">
            <v>688048</v>
          </cell>
          <cell r="AE215">
            <v>688048</v>
          </cell>
          <cell r="AF215">
            <v>0.24032816477537869</v>
          </cell>
          <cell r="AG215">
            <v>0.24032816477537869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 t="str">
            <v/>
          </cell>
          <cell r="AM215" t="str">
            <v/>
          </cell>
          <cell r="AN215">
            <v>0</v>
          </cell>
          <cell r="AO215">
            <v>0</v>
          </cell>
          <cell r="AP215">
            <v>3551000</v>
          </cell>
          <cell r="AQ215">
            <v>3551000</v>
          </cell>
        </row>
        <row r="216">
          <cell r="B216">
            <v>14334</v>
          </cell>
          <cell r="C216">
            <v>34</v>
          </cell>
          <cell r="D216" t="str">
            <v>Privé du temps plein - Personnel AC</v>
          </cell>
          <cell r="E216" t="str">
            <v>non</v>
          </cell>
          <cell r="F216" t="str">
            <v>AT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6422000</v>
          </cell>
          <cell r="M216">
            <v>6422000</v>
          </cell>
          <cell r="N216">
            <v>6422000</v>
          </cell>
          <cell r="O216">
            <v>6422000</v>
          </cell>
          <cell r="P216" t="str">
            <v/>
          </cell>
          <cell r="Q216" t="str">
            <v/>
          </cell>
          <cell r="R216">
            <v>0</v>
          </cell>
          <cell r="S216">
            <v>0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>
            <v>0</v>
          </cell>
          <cell r="AO216">
            <v>0</v>
          </cell>
          <cell r="AP216" t="str">
            <v/>
          </cell>
          <cell r="AQ216" t="str">
            <v/>
          </cell>
        </row>
        <row r="217">
          <cell r="B217" t="str">
            <v/>
          </cell>
          <cell r="C217" t="str">
            <v>Action 3</v>
          </cell>
          <cell r="D217" t="str">
            <v>Aide sociale aux élèves (public et privé)</v>
          </cell>
          <cell r="E217" t="str">
            <v/>
          </cell>
          <cell r="F217" t="str">
            <v/>
          </cell>
          <cell r="H217">
            <v>83177973</v>
          </cell>
          <cell r="I217">
            <v>83177973</v>
          </cell>
          <cell r="J217">
            <v>83177973</v>
          </cell>
          <cell r="K217">
            <v>83177973</v>
          </cell>
          <cell r="L217">
            <v>83100000</v>
          </cell>
          <cell r="M217">
            <v>83100000</v>
          </cell>
          <cell r="N217">
            <v>-77973</v>
          </cell>
          <cell r="O217">
            <v>-77973</v>
          </cell>
          <cell r="P217">
            <v>-9.3742366143017219E-4</v>
          </cell>
          <cell r="Q217">
            <v>-9.3742366143017219E-4</v>
          </cell>
          <cell r="R217">
            <v>80250000</v>
          </cell>
          <cell r="S217">
            <v>80250000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-1</v>
          </cell>
          <cell r="Y217">
            <v>-1</v>
          </cell>
          <cell r="Z217">
            <v>80250000</v>
          </cell>
          <cell r="AA217">
            <v>80250000</v>
          </cell>
          <cell r="AB217">
            <v>-80250000</v>
          </cell>
          <cell r="AC217">
            <v>-80250000</v>
          </cell>
          <cell r="AD217">
            <v>-2927973</v>
          </cell>
          <cell r="AE217">
            <v>-2927973</v>
          </cell>
          <cell r="AF217">
            <v>-3.5201302633330579E-2</v>
          </cell>
          <cell r="AG217">
            <v>-3.5201302633330579E-2</v>
          </cell>
          <cell r="AH217">
            <v>1965245</v>
          </cell>
          <cell r="AI217">
            <v>1965245</v>
          </cell>
          <cell r="AJ217">
            <v>-1965245</v>
          </cell>
          <cell r="AK217">
            <v>-1965245</v>
          </cell>
          <cell r="AL217">
            <v>-1</v>
          </cell>
          <cell r="AM217">
            <v>-1</v>
          </cell>
          <cell r="AN217">
            <v>778061</v>
          </cell>
          <cell r="AO217">
            <v>778061</v>
          </cell>
          <cell r="AP217">
            <v>81028061</v>
          </cell>
          <cell r="AQ217">
            <v>81028061</v>
          </cell>
        </row>
        <row r="218">
          <cell r="B218">
            <v>14340</v>
          </cell>
          <cell r="C218">
            <v>40</v>
          </cell>
          <cell r="D218" t="str">
            <v>Bourses sur critères sociaux</v>
          </cell>
          <cell r="E218" t="str">
            <v>oui</v>
          </cell>
          <cell r="F218" t="str">
            <v>AT</v>
          </cell>
          <cell r="H218">
            <v>81548654</v>
          </cell>
          <cell r="I218">
            <v>81548654</v>
          </cell>
          <cell r="J218">
            <v>81548654</v>
          </cell>
          <cell r="K218">
            <v>81548654</v>
          </cell>
          <cell r="L218">
            <v>81400000</v>
          </cell>
          <cell r="M218">
            <v>81400000</v>
          </cell>
          <cell r="N218">
            <v>-148654</v>
          </cell>
          <cell r="O218">
            <v>-148654</v>
          </cell>
          <cell r="P218">
            <v>-1.8228872299964633E-3</v>
          </cell>
          <cell r="Q218">
            <v>-1.8228872299964633E-3</v>
          </cell>
          <cell r="R218">
            <v>78600000</v>
          </cell>
          <cell r="S218">
            <v>78600000</v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78600000</v>
          </cell>
          <cell r="AA218">
            <v>78600000</v>
          </cell>
          <cell r="AB218">
            <v>-78600000</v>
          </cell>
          <cell r="AC218">
            <v>-78600000</v>
          </cell>
          <cell r="AD218">
            <v>-2948654</v>
          </cell>
          <cell r="AE218">
            <v>-2948654</v>
          </cell>
          <cell r="AF218">
            <v>-3.6158217890389706E-2</v>
          </cell>
          <cell r="AG218">
            <v>-3.6158217890389706E-2</v>
          </cell>
          <cell r="AH218">
            <v>1965245</v>
          </cell>
          <cell r="AI218">
            <v>1965245</v>
          </cell>
          <cell r="AJ218">
            <v>-1965245</v>
          </cell>
          <cell r="AK218">
            <v>-1965245</v>
          </cell>
          <cell r="AL218">
            <v>-1</v>
          </cell>
          <cell r="AM218">
            <v>-1</v>
          </cell>
          <cell r="AN218">
            <v>778061</v>
          </cell>
          <cell r="AO218">
            <v>778061</v>
          </cell>
          <cell r="AP218">
            <v>79378061</v>
          </cell>
          <cell r="AQ218">
            <v>79378061</v>
          </cell>
        </row>
        <row r="219">
          <cell r="B219">
            <v>14341</v>
          </cell>
          <cell r="C219">
            <v>41</v>
          </cell>
          <cell r="D219" t="str">
            <v>Fonds social lycéen</v>
          </cell>
          <cell r="E219" t="str">
            <v>oui</v>
          </cell>
          <cell r="F219" t="str">
            <v>AT</v>
          </cell>
          <cell r="H219">
            <v>1629319</v>
          </cell>
          <cell r="I219">
            <v>1629319</v>
          </cell>
          <cell r="J219">
            <v>1629319</v>
          </cell>
          <cell r="K219">
            <v>1629319</v>
          </cell>
          <cell r="L219">
            <v>1700000</v>
          </cell>
          <cell r="M219">
            <v>1700000</v>
          </cell>
          <cell r="N219">
            <v>70681</v>
          </cell>
          <cell r="O219">
            <v>70681</v>
          </cell>
          <cell r="P219">
            <v>4.3380700771303841E-2</v>
          </cell>
          <cell r="Q219">
            <v>4.3380700771303841E-2</v>
          </cell>
          <cell r="R219">
            <v>1650000</v>
          </cell>
          <cell r="S219">
            <v>1650000</v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1650000</v>
          </cell>
          <cell r="AA219">
            <v>1650000</v>
          </cell>
          <cell r="AB219">
            <v>-1650000</v>
          </cell>
          <cell r="AC219">
            <v>-1650000</v>
          </cell>
          <cell r="AD219">
            <v>20681</v>
          </cell>
          <cell r="AE219">
            <v>20681</v>
          </cell>
          <cell r="AF219">
            <v>1.2693033101559609E-2</v>
          </cell>
          <cell r="AG219">
            <v>1.2693033101559609E-2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 t="str">
            <v/>
          </cell>
          <cell r="AM219" t="str">
            <v/>
          </cell>
          <cell r="AN219">
            <v>0</v>
          </cell>
          <cell r="AO219">
            <v>0</v>
          </cell>
          <cell r="AP219">
            <v>1650000</v>
          </cell>
          <cell r="AQ219">
            <v>1650000</v>
          </cell>
        </row>
        <row r="220">
          <cell r="B220" t="str">
            <v/>
          </cell>
          <cell r="C220" t="str">
            <v>Action 4</v>
          </cell>
          <cell r="D220" t="str">
            <v>Compétences et dynamique territoriales</v>
          </cell>
          <cell r="E220" t="str">
            <v/>
          </cell>
          <cell r="F220" t="str">
            <v/>
          </cell>
          <cell r="H220">
            <v>4064343</v>
          </cell>
          <cell r="I220">
            <v>6630342</v>
          </cell>
          <cell r="J220">
            <v>4064343</v>
          </cell>
          <cell r="K220">
            <v>6630342</v>
          </cell>
          <cell r="L220">
            <v>14232979</v>
          </cell>
          <cell r="M220">
            <v>14232979</v>
          </cell>
          <cell r="N220">
            <v>10168636</v>
          </cell>
          <cell r="O220">
            <v>7602637</v>
          </cell>
          <cell r="P220">
            <v>2.5019138394569551</v>
          </cell>
          <cell r="Q220">
            <v>1.1466432651588712</v>
          </cell>
          <cell r="R220">
            <v>4791347</v>
          </cell>
          <cell r="S220">
            <v>4791347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-1</v>
          </cell>
          <cell r="Y220">
            <v>-1</v>
          </cell>
          <cell r="Z220">
            <v>4601000</v>
          </cell>
          <cell r="AA220">
            <v>4601000</v>
          </cell>
          <cell r="AB220">
            <v>-4601000</v>
          </cell>
          <cell r="AC220">
            <v>-4601000</v>
          </cell>
          <cell r="AD220">
            <v>536657</v>
          </cell>
          <cell r="AE220">
            <v>-2029342</v>
          </cell>
          <cell r="AF220">
            <v>0.13204028301745202</v>
          </cell>
          <cell r="AG220">
            <v>-0.30606897804065009</v>
          </cell>
          <cell r="AH220">
            <v>1106000</v>
          </cell>
          <cell r="AI220">
            <v>1106000</v>
          </cell>
          <cell r="AJ220">
            <v>-80000</v>
          </cell>
          <cell r="AK220">
            <v>-80000</v>
          </cell>
          <cell r="AL220">
            <v>-7.2332730560578665E-2</v>
          </cell>
          <cell r="AM220">
            <v>-7.2332730560578665E-2</v>
          </cell>
          <cell r="AN220">
            <v>-38078</v>
          </cell>
          <cell r="AO220">
            <v>-38078</v>
          </cell>
          <cell r="AP220">
            <v>4562922</v>
          </cell>
          <cell r="AQ220">
            <v>4562922</v>
          </cell>
        </row>
        <row r="221">
          <cell r="B221">
            <v>14350</v>
          </cell>
          <cell r="C221">
            <v>50</v>
          </cell>
          <cell r="D221" t="str">
            <v>Apprentissage et formation continue en AC</v>
          </cell>
          <cell r="E221" t="str">
            <v>oui</v>
          </cell>
          <cell r="F221" t="str">
            <v>AT</v>
          </cell>
          <cell r="H221">
            <v>1428389</v>
          </cell>
          <cell r="I221">
            <v>1428389</v>
          </cell>
          <cell r="J221">
            <v>1428389</v>
          </cell>
          <cell r="K221">
            <v>1428389</v>
          </cell>
          <cell r="L221">
            <v>1878600</v>
          </cell>
          <cell r="M221">
            <v>1878600</v>
          </cell>
          <cell r="N221">
            <v>450211</v>
          </cell>
          <cell r="O221">
            <v>450211</v>
          </cell>
          <cell r="P221">
            <v>0.31518794950115131</v>
          </cell>
          <cell r="Q221">
            <v>0.31518794950115131</v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1845000</v>
          </cell>
          <cell r="AA221">
            <v>1845000</v>
          </cell>
          <cell r="AB221">
            <v>-1845000</v>
          </cell>
          <cell r="AC221">
            <v>-1845000</v>
          </cell>
          <cell r="AD221">
            <v>416611</v>
          </cell>
          <cell r="AE221">
            <v>416611</v>
          </cell>
          <cell r="AF221">
            <v>0.29166494561355483</v>
          </cell>
          <cell r="AG221">
            <v>0.29166494561355483</v>
          </cell>
          <cell r="AH221">
            <v>80000</v>
          </cell>
          <cell r="AI221">
            <v>80000</v>
          </cell>
          <cell r="AJ221">
            <v>-80000</v>
          </cell>
          <cell r="AK221">
            <v>-80000</v>
          </cell>
          <cell r="AL221">
            <v>-1</v>
          </cell>
          <cell r="AM221">
            <v>-1</v>
          </cell>
          <cell r="AN221">
            <v>-20078</v>
          </cell>
          <cell r="AO221">
            <v>-20078</v>
          </cell>
          <cell r="AP221">
            <v>1824922</v>
          </cell>
          <cell r="AQ221">
            <v>1824922</v>
          </cell>
        </row>
        <row r="222">
          <cell r="B222">
            <v>14351</v>
          </cell>
          <cell r="C222">
            <v>51</v>
          </cell>
          <cell r="D222" t="str">
            <v>Apprentissage et formation continue en SD - CPER</v>
          </cell>
          <cell r="E222" t="str">
            <v>oui</v>
          </cell>
          <cell r="F222" t="str">
            <v>AT</v>
          </cell>
          <cell r="G222" t="str">
            <v>CPER</v>
          </cell>
          <cell r="H222">
            <v>497350</v>
          </cell>
          <cell r="I222">
            <v>497350</v>
          </cell>
          <cell r="J222">
            <v>497350</v>
          </cell>
          <cell r="K222">
            <v>497350</v>
          </cell>
          <cell r="L222">
            <v>0</v>
          </cell>
          <cell r="M222">
            <v>0</v>
          </cell>
          <cell r="N222">
            <v>-497350</v>
          </cell>
          <cell r="O222">
            <v>-497350</v>
          </cell>
          <cell r="P222">
            <v>-1</v>
          </cell>
          <cell r="Q222">
            <v>-1</v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>
            <v>0</v>
          </cell>
          <cell r="AB222" t="str">
            <v/>
          </cell>
          <cell r="AC222" t="str">
            <v/>
          </cell>
          <cell r="AD222">
            <v>-497350</v>
          </cell>
          <cell r="AE222">
            <v>-497350</v>
          </cell>
          <cell r="AF222">
            <v>-1</v>
          </cell>
          <cell r="AG222">
            <v>-1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 t="str">
            <v/>
          </cell>
          <cell r="AM222" t="str">
            <v/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3">
          <cell r="B223">
            <v>14352</v>
          </cell>
          <cell r="C223">
            <v>52</v>
          </cell>
          <cell r="D223" t="str">
            <v>Apprentissage et formation continue en SD - HCPER</v>
          </cell>
          <cell r="E223" t="str">
            <v>oui</v>
          </cell>
          <cell r="F223" t="str">
            <v>AT</v>
          </cell>
          <cell r="H223">
            <v>288463</v>
          </cell>
          <cell r="I223">
            <v>288463</v>
          </cell>
          <cell r="J223">
            <v>288463</v>
          </cell>
          <cell r="K223">
            <v>288463</v>
          </cell>
          <cell r="L223">
            <v>289790</v>
          </cell>
          <cell r="M223">
            <v>289790</v>
          </cell>
          <cell r="N223">
            <v>1327</v>
          </cell>
          <cell r="O223">
            <v>1327</v>
          </cell>
          <cell r="P223">
            <v>4.6002433587669827E-3</v>
          </cell>
          <cell r="Q223">
            <v>4.6002433587669827E-3</v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290000</v>
          </cell>
          <cell r="AA223">
            <v>290000</v>
          </cell>
          <cell r="AB223">
            <v>-290000</v>
          </cell>
          <cell r="AC223">
            <v>-290000</v>
          </cell>
          <cell r="AD223">
            <v>1537</v>
          </cell>
          <cell r="AE223">
            <v>1537</v>
          </cell>
          <cell r="AF223">
            <v>5.3282396702523374E-3</v>
          </cell>
          <cell r="AG223">
            <v>5.3282396702523374E-3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 t="str">
            <v/>
          </cell>
          <cell r="AM223" t="str">
            <v/>
          </cell>
          <cell r="AN223">
            <v>0</v>
          </cell>
          <cell r="AO223">
            <v>0</v>
          </cell>
          <cell r="AP223">
            <v>290000</v>
          </cell>
          <cell r="AQ223">
            <v>290000</v>
          </cell>
        </row>
        <row r="224">
          <cell r="B224">
            <v>14353</v>
          </cell>
          <cell r="C224">
            <v>53</v>
          </cell>
          <cell r="D224" t="str">
            <v>Stages à l'installation (CNASEA)</v>
          </cell>
          <cell r="E224" t="str">
            <v>oui</v>
          </cell>
          <cell r="F224" t="str">
            <v>AT</v>
          </cell>
          <cell r="H224">
            <v>0</v>
          </cell>
          <cell r="I224">
            <v>2565999</v>
          </cell>
          <cell r="J224">
            <v>0</v>
          </cell>
          <cell r="K224">
            <v>2565999</v>
          </cell>
          <cell r="L224">
            <v>5654000</v>
          </cell>
          <cell r="M224">
            <v>5654000</v>
          </cell>
          <cell r="N224">
            <v>5654000</v>
          </cell>
          <cell r="O224">
            <v>3088001</v>
          </cell>
          <cell r="P224" t="str">
            <v/>
          </cell>
          <cell r="Q224">
            <v>1.203430320900359</v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>
            <v>0</v>
          </cell>
          <cell r="AB224" t="str">
            <v/>
          </cell>
          <cell r="AC224" t="str">
            <v/>
          </cell>
          <cell r="AD224">
            <v>0</v>
          </cell>
          <cell r="AE224">
            <v>-2565999</v>
          </cell>
          <cell r="AF224" t="str">
            <v/>
          </cell>
          <cell r="AG224">
            <v>-1</v>
          </cell>
          <cell r="AH224">
            <v>1026000</v>
          </cell>
          <cell r="AI224">
            <v>1026000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B225">
            <v>14354</v>
          </cell>
          <cell r="C225">
            <v>54</v>
          </cell>
          <cell r="D225" t="str">
            <v>Insertion et adaptation pédagogiques - AC</v>
          </cell>
          <cell r="E225" t="str">
            <v>oui</v>
          </cell>
          <cell r="F225" t="str">
            <v>AT</v>
          </cell>
          <cell r="H225">
            <v>646555</v>
          </cell>
          <cell r="I225">
            <v>646555</v>
          </cell>
          <cell r="J225">
            <v>646555</v>
          </cell>
          <cell r="K225">
            <v>646555</v>
          </cell>
          <cell r="L225">
            <v>2027250</v>
          </cell>
          <cell r="M225">
            <v>2027250</v>
          </cell>
          <cell r="N225">
            <v>1380695</v>
          </cell>
          <cell r="O225">
            <v>1380695</v>
          </cell>
          <cell r="P225">
            <v>2.1354641136484909</v>
          </cell>
          <cell r="Q225">
            <v>2.1354641136484909</v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1196000</v>
          </cell>
          <cell r="AA225">
            <v>1196000</v>
          </cell>
          <cell r="AB225">
            <v>-1196000</v>
          </cell>
          <cell r="AC225">
            <v>-1196000</v>
          </cell>
          <cell r="AD225">
            <v>549445</v>
          </cell>
          <cell r="AE225">
            <v>549445</v>
          </cell>
          <cell r="AF225">
            <v>0.84980396099326427</v>
          </cell>
          <cell r="AG225">
            <v>0.84980396099326427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 t="str">
            <v/>
          </cell>
          <cell r="AM225" t="str">
            <v/>
          </cell>
          <cell r="AN225">
            <v>-18000</v>
          </cell>
          <cell r="AO225">
            <v>-18000</v>
          </cell>
          <cell r="AP225">
            <v>1178000</v>
          </cell>
          <cell r="AQ225">
            <v>1178000</v>
          </cell>
        </row>
        <row r="226">
          <cell r="B226">
            <v>14355</v>
          </cell>
          <cell r="C226">
            <v>55</v>
          </cell>
          <cell r="D226" t="str">
            <v>Insertion et adaptation pédagogiques en SD - CPER</v>
          </cell>
          <cell r="E226" t="str">
            <v>oui</v>
          </cell>
          <cell r="F226" t="str">
            <v>AT</v>
          </cell>
          <cell r="G226" t="str">
            <v>CPER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 t="str">
            <v/>
          </cell>
          <cell r="Q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>
            <v>0</v>
          </cell>
          <cell r="AE226">
            <v>0</v>
          </cell>
          <cell r="AF226" t="str">
            <v/>
          </cell>
          <cell r="AG226" t="str">
            <v/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 t="str">
            <v/>
          </cell>
          <cell r="AM226" t="str">
            <v/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</row>
        <row r="227">
          <cell r="B227">
            <v>14356</v>
          </cell>
          <cell r="C227">
            <v>56</v>
          </cell>
          <cell r="D227" t="str">
            <v>Insertion et adaptation pédagogiques en SD - HCPER</v>
          </cell>
          <cell r="E227" t="str">
            <v>oui</v>
          </cell>
          <cell r="F227" t="str">
            <v>AT</v>
          </cell>
          <cell r="H227">
            <v>139258</v>
          </cell>
          <cell r="I227">
            <v>139258</v>
          </cell>
          <cell r="J227">
            <v>139258</v>
          </cell>
          <cell r="K227">
            <v>139258</v>
          </cell>
          <cell r="L227">
            <v>3158339</v>
          </cell>
          <cell r="M227">
            <v>3158339</v>
          </cell>
          <cell r="N227">
            <v>3019081</v>
          </cell>
          <cell r="O227">
            <v>3019081</v>
          </cell>
          <cell r="P227">
            <v>21.679767051085037</v>
          </cell>
          <cell r="Q227">
            <v>21.679767051085037</v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310000</v>
          </cell>
          <cell r="AA227">
            <v>310000</v>
          </cell>
          <cell r="AB227">
            <v>-310000</v>
          </cell>
          <cell r="AC227">
            <v>-310000</v>
          </cell>
          <cell r="AD227">
            <v>170742</v>
          </cell>
          <cell r="AE227">
            <v>170742</v>
          </cell>
          <cell r="AF227">
            <v>1.2260839592698445</v>
          </cell>
          <cell r="AG227">
            <v>1.2260839592698445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 t="str">
            <v/>
          </cell>
          <cell r="AM227" t="str">
            <v/>
          </cell>
          <cell r="AN227">
            <v>0</v>
          </cell>
          <cell r="AO227">
            <v>0</v>
          </cell>
          <cell r="AP227">
            <v>310000</v>
          </cell>
          <cell r="AQ227">
            <v>310000</v>
          </cell>
        </row>
        <row r="228">
          <cell r="B228">
            <v>14357</v>
          </cell>
          <cell r="C228">
            <v>57</v>
          </cell>
          <cell r="D228" t="str">
            <v>Bourses à l’étranger - CPER</v>
          </cell>
          <cell r="E228" t="str">
            <v>oui</v>
          </cell>
          <cell r="F228" t="str">
            <v>AT</v>
          </cell>
          <cell r="G228" t="str">
            <v>CPER</v>
          </cell>
          <cell r="H228">
            <v>263595</v>
          </cell>
          <cell r="I228">
            <v>263595</v>
          </cell>
          <cell r="J228">
            <v>263595</v>
          </cell>
          <cell r="K228">
            <v>263595</v>
          </cell>
          <cell r="L228">
            <v>0</v>
          </cell>
          <cell r="M228">
            <v>0</v>
          </cell>
          <cell r="N228">
            <v>-263595</v>
          </cell>
          <cell r="O228">
            <v>-263595</v>
          </cell>
          <cell r="P228">
            <v>-1</v>
          </cell>
          <cell r="Q228">
            <v>-1</v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>
            <v>0</v>
          </cell>
          <cell r="AB228" t="str">
            <v/>
          </cell>
          <cell r="AC228" t="str">
            <v/>
          </cell>
          <cell r="AD228">
            <v>-263595</v>
          </cell>
          <cell r="AE228">
            <v>-263595</v>
          </cell>
          <cell r="AF228">
            <v>-1</v>
          </cell>
          <cell r="AG228">
            <v>-1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 t="str">
            <v/>
          </cell>
          <cell r="AM228" t="str">
            <v/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</row>
        <row r="229">
          <cell r="B229">
            <v>14358</v>
          </cell>
          <cell r="C229">
            <v>58</v>
          </cell>
          <cell r="D229" t="str">
            <v>Bourses à l’étranger - HCPER</v>
          </cell>
          <cell r="E229" t="str">
            <v>oui</v>
          </cell>
          <cell r="F229" t="str">
            <v>AT</v>
          </cell>
          <cell r="H229">
            <v>532164</v>
          </cell>
          <cell r="I229">
            <v>532164</v>
          </cell>
          <cell r="J229">
            <v>532164</v>
          </cell>
          <cell r="K229">
            <v>532164</v>
          </cell>
          <cell r="L229">
            <v>925000</v>
          </cell>
          <cell r="M229">
            <v>925000</v>
          </cell>
          <cell r="N229">
            <v>392836</v>
          </cell>
          <cell r="O229">
            <v>392836</v>
          </cell>
          <cell r="P229">
            <v>0.738185972745244</v>
          </cell>
          <cell r="Q229">
            <v>0.738185972745244</v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660000</v>
          </cell>
          <cell r="AA229">
            <v>660000</v>
          </cell>
          <cell r="AB229">
            <v>-660000</v>
          </cell>
          <cell r="AC229">
            <v>-660000</v>
          </cell>
          <cell r="AD229">
            <v>127836</v>
          </cell>
          <cell r="AE229">
            <v>127836</v>
          </cell>
          <cell r="AF229">
            <v>0.24021918055336325</v>
          </cell>
          <cell r="AG229">
            <v>0.24021918055336325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/>
          </cell>
          <cell r="AM229" t="str">
            <v/>
          </cell>
          <cell r="AN229">
            <v>0</v>
          </cell>
          <cell r="AO229">
            <v>0</v>
          </cell>
          <cell r="AP229">
            <v>660000</v>
          </cell>
          <cell r="AQ229">
            <v>660000</v>
          </cell>
        </row>
        <row r="230">
          <cell r="B230">
            <v>14359</v>
          </cell>
          <cell r="C230">
            <v>59</v>
          </cell>
          <cell r="D230" t="str">
            <v>Réseaux de la coopération et des échanges internationaux</v>
          </cell>
          <cell r="E230" t="str">
            <v>oui</v>
          </cell>
          <cell r="F230" t="str">
            <v>AT</v>
          </cell>
          <cell r="H230">
            <v>268569</v>
          </cell>
          <cell r="I230">
            <v>268569</v>
          </cell>
          <cell r="J230">
            <v>268569</v>
          </cell>
          <cell r="K230">
            <v>268569</v>
          </cell>
          <cell r="L230">
            <v>300000</v>
          </cell>
          <cell r="M230">
            <v>300000</v>
          </cell>
          <cell r="N230">
            <v>31431</v>
          </cell>
          <cell r="O230">
            <v>31431</v>
          </cell>
          <cell r="P230">
            <v>0.11703137741139148</v>
          </cell>
          <cell r="Q230">
            <v>0.11703137741139148</v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300000</v>
          </cell>
          <cell r="AA230">
            <v>300000</v>
          </cell>
          <cell r="AB230">
            <v>-300000</v>
          </cell>
          <cell r="AC230">
            <v>-300000</v>
          </cell>
          <cell r="AD230">
            <v>31431</v>
          </cell>
          <cell r="AE230">
            <v>31431</v>
          </cell>
          <cell r="AF230">
            <v>0.11703137741139148</v>
          </cell>
          <cell r="AG230">
            <v>0.11703137741139148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 t="str">
            <v/>
          </cell>
          <cell r="AM230" t="str">
            <v/>
          </cell>
          <cell r="AN230">
            <v>0</v>
          </cell>
          <cell r="AO230">
            <v>0</v>
          </cell>
          <cell r="AP230">
            <v>300000</v>
          </cell>
          <cell r="AQ230">
            <v>300000</v>
          </cell>
        </row>
        <row r="231">
          <cell r="B231" t="str">
            <v/>
          </cell>
          <cell r="C231" t="str">
            <v>Action 5</v>
          </cell>
          <cell r="D231" t="str">
            <v>Moyens communs (public et privé)</v>
          </cell>
          <cell r="E231" t="str">
            <v/>
          </cell>
          <cell r="F231" t="str">
            <v/>
          </cell>
          <cell r="H231">
            <v>4408653</v>
          </cell>
          <cell r="I231">
            <v>4408653</v>
          </cell>
          <cell r="J231">
            <v>4408653</v>
          </cell>
          <cell r="K231">
            <v>4408653</v>
          </cell>
          <cell r="L231">
            <v>4627612</v>
          </cell>
          <cell r="M231">
            <v>4627612</v>
          </cell>
          <cell r="N231">
            <v>218959</v>
          </cell>
          <cell r="O231">
            <v>218959</v>
          </cell>
          <cell r="P231">
            <v>4.9665736904219951E-2</v>
          </cell>
          <cell r="Q231">
            <v>4.9665736904219951E-2</v>
          </cell>
          <cell r="R231">
            <v>4408653</v>
          </cell>
          <cell r="S231">
            <v>4408653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-1</v>
          </cell>
          <cell r="Y231">
            <v>-1</v>
          </cell>
          <cell r="Z231">
            <v>4599000</v>
          </cell>
          <cell r="AA231">
            <v>4599000</v>
          </cell>
          <cell r="AB231">
            <v>-4599000</v>
          </cell>
          <cell r="AC231">
            <v>-4599000</v>
          </cell>
          <cell r="AD231">
            <v>190347</v>
          </cell>
          <cell r="AE231">
            <v>190347</v>
          </cell>
          <cell r="AF231">
            <v>4.3175772736026172E-2</v>
          </cell>
          <cell r="AG231">
            <v>4.3175772736026172E-2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 t="str">
            <v/>
          </cell>
          <cell r="AM231" t="str">
            <v/>
          </cell>
          <cell r="AN231">
            <v>-37931</v>
          </cell>
          <cell r="AO231">
            <v>-37931</v>
          </cell>
          <cell r="AP231">
            <v>4561069</v>
          </cell>
          <cell r="AQ231">
            <v>4561069</v>
          </cell>
        </row>
        <row r="232">
          <cell r="B232">
            <v>14360</v>
          </cell>
          <cell r="C232">
            <v>60</v>
          </cell>
          <cell r="D232" t="str">
            <v>Inspection de l’enseignement agricole - AC</v>
          </cell>
          <cell r="E232" t="str">
            <v>oui</v>
          </cell>
          <cell r="F232" t="str">
            <v>AT</v>
          </cell>
          <cell r="H232">
            <v>610248</v>
          </cell>
          <cell r="I232">
            <v>610248</v>
          </cell>
          <cell r="J232">
            <v>610248</v>
          </cell>
          <cell r="K232">
            <v>610248</v>
          </cell>
          <cell r="L232">
            <v>611000</v>
          </cell>
          <cell r="M232">
            <v>611000</v>
          </cell>
          <cell r="N232">
            <v>752</v>
          </cell>
          <cell r="O232">
            <v>752</v>
          </cell>
          <cell r="P232">
            <v>1.2322858903265558E-3</v>
          </cell>
          <cell r="Q232">
            <v>1.2322858903265558E-3</v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610000</v>
          </cell>
          <cell r="AA232">
            <v>610000</v>
          </cell>
          <cell r="AB232">
            <v>-610000</v>
          </cell>
          <cell r="AC232">
            <v>-610000</v>
          </cell>
          <cell r="AD232">
            <v>-248</v>
          </cell>
          <cell r="AE232">
            <v>-248</v>
          </cell>
          <cell r="AF232">
            <v>-4.0639215532045988E-4</v>
          </cell>
          <cell r="AG232">
            <v>-4.0639215532045988E-4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 t="str">
            <v/>
          </cell>
          <cell r="AM232" t="str">
            <v/>
          </cell>
          <cell r="AN232">
            <v>0</v>
          </cell>
          <cell r="AO232">
            <v>0</v>
          </cell>
          <cell r="AP232">
            <v>610000</v>
          </cell>
          <cell r="AQ232">
            <v>610000</v>
          </cell>
        </row>
        <row r="233">
          <cell r="B233">
            <v>14363</v>
          </cell>
          <cell r="C233">
            <v>63</v>
          </cell>
          <cell r="D233" t="str">
            <v>Inspection de l'enseignement agricole - SD</v>
          </cell>
          <cell r="E233" t="str">
            <v>oui</v>
          </cell>
          <cell r="F233" t="str">
            <v>AT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 t="str">
            <v/>
          </cell>
          <cell r="Q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>
            <v>0</v>
          </cell>
          <cell r="AB233" t="str">
            <v/>
          </cell>
          <cell r="AC233" t="str">
            <v/>
          </cell>
          <cell r="AD233">
            <v>0</v>
          </cell>
          <cell r="AE233">
            <v>0</v>
          </cell>
          <cell r="AF233" t="str">
            <v/>
          </cell>
          <cell r="AG233" t="str">
            <v/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 t="str">
            <v/>
          </cell>
          <cell r="AM233" t="str">
            <v/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</row>
        <row r="234">
          <cell r="B234">
            <v>14361</v>
          </cell>
          <cell r="C234">
            <v>61</v>
          </cell>
          <cell r="D234" t="str">
            <v>Observatoire national de l’enseignement agricole</v>
          </cell>
          <cell r="E234" t="str">
            <v>oui</v>
          </cell>
          <cell r="F234" t="str">
            <v>AT</v>
          </cell>
          <cell r="H234">
            <v>188993</v>
          </cell>
          <cell r="I234">
            <v>188993</v>
          </cell>
          <cell r="J234">
            <v>188993</v>
          </cell>
          <cell r="K234">
            <v>188993</v>
          </cell>
          <cell r="L234">
            <v>188993</v>
          </cell>
          <cell r="M234">
            <v>188993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189000</v>
          </cell>
          <cell r="AA234">
            <v>189000</v>
          </cell>
          <cell r="AB234">
            <v>-189000</v>
          </cell>
          <cell r="AC234">
            <v>-189000</v>
          </cell>
          <cell r="AD234">
            <v>7</v>
          </cell>
          <cell r="AE234">
            <v>7</v>
          </cell>
          <cell r="AF234">
            <v>3.7038408829956664E-5</v>
          </cell>
          <cell r="AG234">
            <v>3.7038408829956664E-5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 t="str">
            <v/>
          </cell>
          <cell r="AM234" t="str">
            <v/>
          </cell>
          <cell r="AN234">
            <v>0</v>
          </cell>
          <cell r="AO234">
            <v>0</v>
          </cell>
          <cell r="AP234">
            <v>189000</v>
          </cell>
          <cell r="AQ234">
            <v>189000</v>
          </cell>
        </row>
        <row r="235">
          <cell r="B235">
            <v>14362</v>
          </cell>
          <cell r="C235">
            <v>62</v>
          </cell>
          <cell r="D235" t="str">
            <v>Diplômes de l’enseignement agricole</v>
          </cell>
          <cell r="E235" t="str">
            <v>oui</v>
          </cell>
          <cell r="F235" t="str">
            <v>AT</v>
          </cell>
          <cell r="H235">
            <v>3609412</v>
          </cell>
          <cell r="I235">
            <v>3609412</v>
          </cell>
          <cell r="J235">
            <v>3609412</v>
          </cell>
          <cell r="K235">
            <v>3609412</v>
          </cell>
          <cell r="L235">
            <v>3827619</v>
          </cell>
          <cell r="M235">
            <v>3827619</v>
          </cell>
          <cell r="N235">
            <v>218207</v>
          </cell>
          <cell r="O235">
            <v>218207</v>
          </cell>
          <cell r="P235">
            <v>6.0454999318448548E-2</v>
          </cell>
          <cell r="Q235">
            <v>6.0454999318448548E-2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3800000</v>
          </cell>
          <cell r="AA235">
            <v>3800000</v>
          </cell>
          <cell r="AB235">
            <v>-3800000</v>
          </cell>
          <cell r="AC235">
            <v>-3800000</v>
          </cell>
          <cell r="AD235">
            <v>190588</v>
          </cell>
          <cell r="AE235">
            <v>190588</v>
          </cell>
          <cell r="AF235">
            <v>5.2803060443086018E-2</v>
          </cell>
          <cell r="AG235">
            <v>5.2803060443086018E-2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 t="str">
            <v/>
          </cell>
          <cell r="AM235" t="str">
            <v/>
          </cell>
          <cell r="AN235">
            <v>-37931</v>
          </cell>
          <cell r="AO235">
            <v>-37931</v>
          </cell>
          <cell r="AP235">
            <v>3762069</v>
          </cell>
          <cell r="AQ235">
            <v>3762069</v>
          </cell>
        </row>
        <row r="236">
          <cell r="B236">
            <v>14365</v>
          </cell>
          <cell r="C236">
            <v>65</v>
          </cell>
          <cell r="D236" t="str">
            <v>Organisation des examens - AC</v>
          </cell>
          <cell r="E236" t="str">
            <v>oui</v>
          </cell>
          <cell r="F236" t="str">
            <v>AT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 t="str">
            <v/>
          </cell>
          <cell r="Q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>
            <v>0</v>
          </cell>
          <cell r="AB236" t="str">
            <v/>
          </cell>
          <cell r="AC236" t="str">
            <v/>
          </cell>
          <cell r="AD236">
            <v>0</v>
          </cell>
          <cell r="AE236">
            <v>0</v>
          </cell>
          <cell r="AF236" t="str">
            <v/>
          </cell>
          <cell r="AG236" t="str">
            <v/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/>
          </cell>
          <cell r="AM236" t="str">
            <v/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</row>
        <row r="237">
          <cell r="B237" t="str">
            <v/>
          </cell>
          <cell r="E237" t="str">
            <v/>
          </cell>
          <cell r="F237" t="str">
            <v/>
          </cell>
          <cell r="P237" t="str">
            <v/>
          </cell>
          <cell r="Q237" t="str">
            <v/>
          </cell>
          <cell r="X237" t="str">
            <v/>
          </cell>
          <cell r="Y237" t="str">
            <v/>
          </cell>
          <cell r="AF237" t="str">
            <v/>
          </cell>
          <cell r="AG237" t="str">
            <v/>
          </cell>
          <cell r="AL237" t="str">
            <v/>
          </cell>
          <cell r="AM237" t="str">
            <v/>
          </cell>
        </row>
        <row r="238">
          <cell r="B238" t="str">
            <v/>
          </cell>
          <cell r="C238" t="str">
            <v>Prog 142</v>
          </cell>
          <cell r="D238" t="str">
            <v xml:space="preserve">Enseignement supérieur et recherche agricoles </v>
          </cell>
          <cell r="E238" t="str">
            <v/>
          </cell>
          <cell r="F238" t="str">
            <v/>
          </cell>
          <cell r="H238">
            <v>259962530</v>
          </cell>
          <cell r="I238">
            <v>261743530</v>
          </cell>
          <cell r="J238">
            <v>259962530</v>
          </cell>
          <cell r="K238">
            <v>261743530</v>
          </cell>
          <cell r="L238">
            <v>100935355</v>
          </cell>
          <cell r="M238">
            <v>109319355</v>
          </cell>
          <cell r="N238">
            <v>1679766</v>
          </cell>
          <cell r="O238">
            <v>8282766</v>
          </cell>
          <cell r="P238">
            <v>-0.61173114063784495</v>
          </cell>
          <cell r="Q238">
            <v>-0.58234171060503381</v>
          </cell>
          <cell r="R238">
            <v>98000000</v>
          </cell>
          <cell r="S238">
            <v>101600000</v>
          </cell>
          <cell r="T238">
            <v>98000000</v>
          </cell>
          <cell r="U238">
            <v>101600000</v>
          </cell>
          <cell r="V238">
            <v>0</v>
          </cell>
          <cell r="W238">
            <v>0</v>
          </cell>
          <cell r="X238">
            <v>-0.62302259483318612</v>
          </cell>
          <cell r="Y238">
            <v>-0.61183376719951776</v>
          </cell>
          <cell r="Z238">
            <v>256935032</v>
          </cell>
          <cell r="AA238">
            <v>260535032</v>
          </cell>
          <cell r="AB238">
            <v>-256935032</v>
          </cell>
          <cell r="AC238">
            <v>-260535032</v>
          </cell>
          <cell r="AD238">
            <v>-3027497.999999987</v>
          </cell>
          <cell r="AE238">
            <v>-1208497.999999987</v>
          </cell>
          <cell r="AF238">
            <v>-1.1645901430486924E-2</v>
          </cell>
          <cell r="AG238">
            <v>-4.6171074410129645E-3</v>
          </cell>
          <cell r="AH238">
            <v>404595</v>
          </cell>
          <cell r="AI238">
            <v>14004595</v>
          </cell>
          <cell r="AJ238">
            <v>516405</v>
          </cell>
          <cell r="AK238">
            <v>-4083595</v>
          </cell>
          <cell r="AL238">
            <v>1.2763504244985726</v>
          </cell>
          <cell r="AM238">
            <v>-0.291589653253093</v>
          </cell>
          <cell r="AN238">
            <v>16234947</v>
          </cell>
          <cell r="AO238">
            <v>16079947</v>
          </cell>
          <cell r="AP238">
            <v>273169979</v>
          </cell>
          <cell r="AQ238">
            <v>276614979</v>
          </cell>
        </row>
        <row r="239">
          <cell r="B239" t="str">
            <v/>
          </cell>
          <cell r="D239" t="str">
            <v>Hors personnel (hors titre 2)</v>
          </cell>
          <cell r="E239" t="str">
            <v/>
          </cell>
          <cell r="F239" t="str">
            <v/>
          </cell>
          <cell r="H239">
            <v>99255589</v>
          </cell>
          <cell r="I239">
            <v>101036589</v>
          </cell>
          <cell r="J239">
            <v>99255589</v>
          </cell>
          <cell r="K239">
            <v>101036589</v>
          </cell>
          <cell r="L239">
            <v>100935355</v>
          </cell>
          <cell r="M239">
            <v>109319355</v>
          </cell>
          <cell r="N239">
            <v>1679766</v>
          </cell>
          <cell r="O239">
            <v>8282766</v>
          </cell>
          <cell r="P239">
            <v>1.6923641448543518E-2</v>
          </cell>
          <cell r="Q239">
            <v>8.1977886248713328E-2</v>
          </cell>
          <cell r="R239">
            <v>98000000</v>
          </cell>
          <cell r="S239">
            <v>101600000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-1</v>
          </cell>
          <cell r="Y239">
            <v>-1</v>
          </cell>
          <cell r="Z239">
            <v>98000000</v>
          </cell>
          <cell r="AA239">
            <v>101600000</v>
          </cell>
          <cell r="AB239">
            <v>-98000000</v>
          </cell>
          <cell r="AC239">
            <v>-101600000</v>
          </cell>
          <cell r="AD239">
            <v>-1255589</v>
          </cell>
          <cell r="AE239">
            <v>563411</v>
          </cell>
          <cell r="AF239">
            <v>-1.2650058426432792E-2</v>
          </cell>
          <cell r="AG239">
            <v>5.5763066189813675E-3</v>
          </cell>
          <cell r="AH239">
            <v>404595</v>
          </cell>
          <cell r="AI239">
            <v>14004595</v>
          </cell>
          <cell r="AJ239">
            <v>516405</v>
          </cell>
          <cell r="AK239">
            <v>-4083595</v>
          </cell>
          <cell r="AL239">
            <v>1.2763504244985726</v>
          </cell>
          <cell r="AM239">
            <v>-0.291589653253093</v>
          </cell>
          <cell r="AN239">
            <v>16234947</v>
          </cell>
          <cell r="AO239">
            <v>16079947</v>
          </cell>
          <cell r="AP239">
            <v>114234947</v>
          </cell>
          <cell r="AQ239">
            <v>117679947</v>
          </cell>
        </row>
        <row r="240">
          <cell r="B240" t="str">
            <v/>
          </cell>
          <cell r="D240" t="str">
            <v>Personnel (titre 2)</v>
          </cell>
          <cell r="E240" t="str">
            <v/>
          </cell>
          <cell r="F240" t="str">
            <v/>
          </cell>
          <cell r="H240">
            <v>160706941</v>
          </cell>
          <cell r="I240">
            <v>160706941</v>
          </cell>
          <cell r="J240">
            <v>160706941</v>
          </cell>
          <cell r="K240">
            <v>160706941</v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/>
          </cell>
          <cell r="W240" t="str">
            <v/>
          </cell>
          <cell r="X240">
            <v>-1</v>
          </cell>
          <cell r="Y240">
            <v>-1</v>
          </cell>
          <cell r="Z240">
            <v>158935032</v>
          </cell>
          <cell r="AA240">
            <v>158935032</v>
          </cell>
          <cell r="AB240" t="str">
            <v/>
          </cell>
          <cell r="AC240" t="str">
            <v/>
          </cell>
          <cell r="AD240">
            <v>-1771908.999999987</v>
          </cell>
          <cell r="AE240">
            <v>-1771908.999999987</v>
          </cell>
          <cell r="AF240">
            <v>-1.1025715435651283E-2</v>
          </cell>
          <cell r="AG240">
            <v>-1.1025715435651283E-2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/>
          </cell>
          <cell r="AM240" t="str">
            <v/>
          </cell>
          <cell r="AN240">
            <v>0</v>
          </cell>
          <cell r="AO240">
            <v>0</v>
          </cell>
          <cell r="AP240">
            <v>158935032</v>
          </cell>
          <cell r="AQ240">
            <v>158935032</v>
          </cell>
        </row>
        <row r="241">
          <cell r="B241" t="str">
            <v/>
          </cell>
          <cell r="C241" t="str">
            <v>Action 1</v>
          </cell>
          <cell r="D241" t="str">
            <v>Enseignement supérieur</v>
          </cell>
          <cell r="E241" t="str">
            <v/>
          </cell>
          <cell r="F241" t="str">
            <v/>
          </cell>
          <cell r="H241">
            <v>219824703</v>
          </cell>
          <cell r="I241">
            <v>220608703</v>
          </cell>
          <cell r="J241">
            <v>219824703</v>
          </cell>
          <cell r="K241">
            <v>220608703</v>
          </cell>
          <cell r="L241">
            <v>75525000</v>
          </cell>
          <cell r="M241">
            <v>79409000</v>
          </cell>
          <cell r="N241">
            <v>728064</v>
          </cell>
          <cell r="O241">
            <v>3828064</v>
          </cell>
          <cell r="P241">
            <v>-0.65643078794470155</v>
          </cell>
          <cell r="Q241">
            <v>-0.64004593236740981</v>
          </cell>
          <cell r="R241">
            <v>74000000</v>
          </cell>
          <cell r="S241">
            <v>75600000</v>
          </cell>
          <cell r="T241">
            <v>74000000</v>
          </cell>
          <cell r="U241">
            <v>75600000</v>
          </cell>
          <cell r="V241">
            <v>0</v>
          </cell>
          <cell r="W241">
            <v>0</v>
          </cell>
          <cell r="X241">
            <v>-0.66336813383525872</v>
          </cell>
          <cell r="Y241">
            <v>-0.65731179698744702</v>
          </cell>
          <cell r="Z241">
            <v>230357779</v>
          </cell>
          <cell r="AA241">
            <v>231957779</v>
          </cell>
          <cell r="AB241">
            <v>-230357779</v>
          </cell>
          <cell r="AC241">
            <v>-231957779</v>
          </cell>
          <cell r="AD241">
            <v>10533076.000000013</v>
          </cell>
          <cell r="AE241">
            <v>11349076.000000013</v>
          </cell>
          <cell r="AF241">
            <v>4.7915797707230381E-2</v>
          </cell>
          <cell r="AG241">
            <v>5.1444371167895402E-2</v>
          </cell>
          <cell r="AH241">
            <v>404595</v>
          </cell>
          <cell r="AI241">
            <v>10404595</v>
          </cell>
          <cell r="AJ241">
            <v>516405</v>
          </cell>
          <cell r="AK241">
            <v>-483595</v>
          </cell>
          <cell r="AL241">
            <v>1.2763504244985726</v>
          </cell>
          <cell r="AM241">
            <v>-4.6478983564473199E-2</v>
          </cell>
          <cell r="AN241">
            <v>604718</v>
          </cell>
          <cell r="AO241">
            <v>604718</v>
          </cell>
          <cell r="AP241">
            <v>230962497</v>
          </cell>
          <cell r="AQ241">
            <v>232562497</v>
          </cell>
        </row>
        <row r="242">
          <cell r="B242">
            <v>14210</v>
          </cell>
          <cell r="C242">
            <v>10</v>
          </cell>
          <cell r="D242" t="str">
            <v>Personnel de l’enseignement supérieur</v>
          </cell>
          <cell r="E242" t="str">
            <v>oui</v>
          </cell>
          <cell r="F242" t="str">
            <v>T2</v>
          </cell>
          <cell r="H242">
            <v>144796424</v>
          </cell>
          <cell r="I242">
            <v>144796424</v>
          </cell>
          <cell r="J242">
            <v>144796424</v>
          </cell>
          <cell r="K242">
            <v>144796424</v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156417623.45237491</v>
          </cell>
          <cell r="AA242">
            <v>156417623.45237491</v>
          </cell>
          <cell r="AB242">
            <v>-156417623.45237491</v>
          </cell>
          <cell r="AC242">
            <v>-156417623.45237491</v>
          </cell>
          <cell r="AD242">
            <v>11621199.452374905</v>
          </cell>
          <cell r="AE242">
            <v>11621199.452374905</v>
          </cell>
          <cell r="AF242">
            <v>8.0258884379457496E-2</v>
          </cell>
          <cell r="AG242">
            <v>8.0258884379457496E-2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/>
          </cell>
          <cell r="AM242" t="str">
            <v/>
          </cell>
          <cell r="AN242">
            <v>0</v>
          </cell>
          <cell r="AO242">
            <v>0</v>
          </cell>
          <cell r="AP242">
            <v>156417623.45237491</v>
          </cell>
          <cell r="AQ242">
            <v>156417623.45237491</v>
          </cell>
        </row>
        <row r="243">
          <cell r="B243">
            <v>14211</v>
          </cell>
          <cell r="C243">
            <v>11</v>
          </cell>
          <cell r="D243" t="str">
            <v>Personnel MAD</v>
          </cell>
          <cell r="E243" t="str">
            <v>oui</v>
          </cell>
          <cell r="F243" t="str">
            <v>T2</v>
          </cell>
          <cell r="H243">
            <v>231343</v>
          </cell>
          <cell r="I243">
            <v>231343</v>
          </cell>
          <cell r="J243">
            <v>231343</v>
          </cell>
          <cell r="K243">
            <v>231343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240155.5476251072</v>
          </cell>
          <cell r="AA243">
            <v>240155.5476251072</v>
          </cell>
          <cell r="AB243">
            <v>-240155.5476251072</v>
          </cell>
          <cell r="AC243">
            <v>-240155.5476251072</v>
          </cell>
          <cell r="AD243">
            <v>8812.5476251071959</v>
          </cell>
          <cell r="AE243">
            <v>8812.5476251071959</v>
          </cell>
          <cell r="AF243">
            <v>3.8092994493488873E-2</v>
          </cell>
          <cell r="AG243">
            <v>3.8092994493488873E-2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/>
          </cell>
          <cell r="AM243" t="str">
            <v/>
          </cell>
          <cell r="AN243">
            <v>0</v>
          </cell>
          <cell r="AO243">
            <v>0</v>
          </cell>
          <cell r="AP243">
            <v>240155.5476251072</v>
          </cell>
          <cell r="AQ243">
            <v>240155.5476251072</v>
          </cell>
        </row>
        <row r="244">
          <cell r="B244">
            <v>14212</v>
          </cell>
          <cell r="C244">
            <v>12</v>
          </cell>
          <cell r="D244" t="str">
            <v>Etablissements d’enseignement supérieur publics - HCPER</v>
          </cell>
          <cell r="E244" t="str">
            <v>oui</v>
          </cell>
          <cell r="F244" t="str">
            <v>AT</v>
          </cell>
          <cell r="G244" t="str">
            <v>HCPER</v>
          </cell>
          <cell r="H244">
            <v>42095201</v>
          </cell>
          <cell r="I244">
            <v>42479201</v>
          </cell>
          <cell r="J244">
            <v>42095201</v>
          </cell>
          <cell r="K244">
            <v>42479201</v>
          </cell>
          <cell r="L244">
            <v>41425000</v>
          </cell>
          <cell r="M244">
            <v>43509000</v>
          </cell>
          <cell r="N244">
            <v>-670201</v>
          </cell>
          <cell r="O244">
            <v>1029799</v>
          </cell>
          <cell r="P244">
            <v>-1.5921078509638188E-2</v>
          </cell>
          <cell r="Q244">
            <v>2.4242428665266092E-2</v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41450000</v>
          </cell>
          <cell r="AA244">
            <v>41650000</v>
          </cell>
          <cell r="AB244">
            <v>-41450000</v>
          </cell>
          <cell r="AC244">
            <v>-41650000</v>
          </cell>
          <cell r="AD244">
            <v>-645201</v>
          </cell>
          <cell r="AE244">
            <v>-829201</v>
          </cell>
          <cell r="AF244">
            <v>-1.5327186583572792E-2</v>
          </cell>
          <cell r="AG244">
            <v>-1.9520164703662857E-2</v>
          </cell>
          <cell r="AH244">
            <v>0</v>
          </cell>
          <cell r="AI244">
            <v>5500000</v>
          </cell>
          <cell r="AJ244">
            <v>0</v>
          </cell>
          <cell r="AK244">
            <v>-500000</v>
          </cell>
          <cell r="AL244" t="str">
            <v/>
          </cell>
          <cell r="AM244">
            <v>-9.0909090909090912E-2</v>
          </cell>
          <cell r="AN244">
            <v>505274</v>
          </cell>
          <cell r="AO244">
            <v>505274</v>
          </cell>
          <cell r="AP244">
            <v>41955274</v>
          </cell>
          <cell r="AQ244">
            <v>42155274</v>
          </cell>
        </row>
        <row r="245">
          <cell r="B245">
            <v>14213</v>
          </cell>
          <cell r="C245">
            <v>13</v>
          </cell>
          <cell r="D245" t="str">
            <v>Etablissements d’enseignement supérieur publics - CPER</v>
          </cell>
          <cell r="E245" t="str">
            <v>oui</v>
          </cell>
          <cell r="F245" t="str">
            <v>AT</v>
          </cell>
          <cell r="G245" t="str">
            <v>CPER</v>
          </cell>
          <cell r="H245">
            <v>3729994</v>
          </cell>
          <cell r="I245">
            <v>4129994</v>
          </cell>
          <cell r="J245">
            <v>3729994</v>
          </cell>
          <cell r="K245">
            <v>4129994</v>
          </cell>
          <cell r="L245">
            <v>3300000</v>
          </cell>
          <cell r="M245">
            <v>5100000</v>
          </cell>
          <cell r="N245">
            <v>-429994</v>
          </cell>
          <cell r="O245">
            <v>970006</v>
          </cell>
          <cell r="P245">
            <v>-0.11528007819851721</v>
          </cell>
          <cell r="Q245">
            <v>0.23486862208516526</v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3000000</v>
          </cell>
          <cell r="AA245">
            <v>4400000</v>
          </cell>
          <cell r="AB245">
            <v>-3000000</v>
          </cell>
          <cell r="AC245">
            <v>-4400000</v>
          </cell>
          <cell r="AD245">
            <v>-729994</v>
          </cell>
          <cell r="AE245">
            <v>270006</v>
          </cell>
          <cell r="AF245">
            <v>-0.19570916199865201</v>
          </cell>
          <cell r="AG245">
            <v>6.5376850426417082E-2</v>
          </cell>
          <cell r="AH245">
            <v>0</v>
          </cell>
          <cell r="AI245">
            <v>4500000</v>
          </cell>
          <cell r="AJ245">
            <v>0</v>
          </cell>
          <cell r="AK245">
            <v>-500000</v>
          </cell>
          <cell r="AL245" t="str">
            <v/>
          </cell>
          <cell r="AM245">
            <v>-0.1111111111111111</v>
          </cell>
          <cell r="AN245">
            <v>0</v>
          </cell>
          <cell r="AO245">
            <v>0</v>
          </cell>
          <cell r="AP245">
            <v>3000000</v>
          </cell>
          <cell r="AQ245">
            <v>4400000</v>
          </cell>
        </row>
        <row r="246">
          <cell r="B246">
            <v>14214</v>
          </cell>
          <cell r="C246">
            <v>14</v>
          </cell>
          <cell r="D246" t="str">
            <v>Financement des établissements supérieurs privés</v>
          </cell>
          <cell r="E246" t="str">
            <v>oui</v>
          </cell>
          <cell r="F246" t="str">
            <v>AT</v>
          </cell>
          <cell r="H246">
            <v>21558939</v>
          </cell>
          <cell r="I246">
            <v>21558939</v>
          </cell>
          <cell r="J246">
            <v>21558939</v>
          </cell>
          <cell r="K246">
            <v>21558939</v>
          </cell>
          <cell r="L246">
            <v>22800000</v>
          </cell>
          <cell r="M246">
            <v>22800000</v>
          </cell>
          <cell r="N246">
            <v>1241061</v>
          </cell>
          <cell r="O246">
            <v>1241061</v>
          </cell>
          <cell r="P246">
            <v>5.7565959066909554E-2</v>
          </cell>
          <cell r="Q246">
            <v>5.7565959066909554E-2</v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21750000</v>
          </cell>
          <cell r="AA246">
            <v>21750000</v>
          </cell>
          <cell r="AB246">
            <v>-21750000</v>
          </cell>
          <cell r="AC246">
            <v>-21750000</v>
          </cell>
          <cell r="AD246">
            <v>191061</v>
          </cell>
          <cell r="AE246">
            <v>191061</v>
          </cell>
          <cell r="AF246">
            <v>8.8622635835650353E-3</v>
          </cell>
          <cell r="AG246">
            <v>8.8622635835650353E-3</v>
          </cell>
          <cell r="AH246">
            <v>0</v>
          </cell>
          <cell r="AI246">
            <v>0</v>
          </cell>
          <cell r="AJ246">
            <v>400000</v>
          </cell>
          <cell r="AK246">
            <v>400000</v>
          </cell>
          <cell r="AL246" t="str">
            <v/>
          </cell>
          <cell r="AM246" t="str">
            <v/>
          </cell>
          <cell r="AN246">
            <v>99444</v>
          </cell>
          <cell r="AO246">
            <v>99444</v>
          </cell>
          <cell r="AP246">
            <v>21849444</v>
          </cell>
          <cell r="AQ246">
            <v>21849444</v>
          </cell>
        </row>
        <row r="247">
          <cell r="B247">
            <v>14215</v>
          </cell>
          <cell r="C247">
            <v>15</v>
          </cell>
          <cell r="D247" t="str">
            <v>Bourses sur critères sociaux</v>
          </cell>
          <cell r="E247" t="str">
            <v>oui</v>
          </cell>
          <cell r="F247" t="str">
            <v>AT</v>
          </cell>
          <cell r="H247">
            <v>6617042</v>
          </cell>
          <cell r="I247">
            <v>6617042</v>
          </cell>
          <cell r="J247">
            <v>6617042</v>
          </cell>
          <cell r="K247">
            <v>6617042</v>
          </cell>
          <cell r="L247">
            <v>7200000</v>
          </cell>
          <cell r="M247">
            <v>7200000</v>
          </cell>
          <cell r="N247">
            <v>582958</v>
          </cell>
          <cell r="O247">
            <v>582958</v>
          </cell>
          <cell r="P247">
            <v>8.8099486145017669E-2</v>
          </cell>
          <cell r="Q247">
            <v>8.8099486145017669E-2</v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6700000</v>
          </cell>
          <cell r="AA247">
            <v>6700000</v>
          </cell>
          <cell r="AB247">
            <v>-6700000</v>
          </cell>
          <cell r="AC247">
            <v>-6700000</v>
          </cell>
          <cell r="AD247">
            <v>82958</v>
          </cell>
          <cell r="AE247">
            <v>82958</v>
          </cell>
          <cell r="AF247">
            <v>1.2537021829391442E-2</v>
          </cell>
          <cell r="AG247">
            <v>1.2537021829391442E-2</v>
          </cell>
          <cell r="AH247">
            <v>404595</v>
          </cell>
          <cell r="AI247">
            <v>404595</v>
          </cell>
          <cell r="AJ247">
            <v>116405</v>
          </cell>
          <cell r="AK247">
            <v>116405</v>
          </cell>
          <cell r="AL247">
            <v>0.28770746054696672</v>
          </cell>
          <cell r="AM247">
            <v>0.28770746054696672</v>
          </cell>
          <cell r="AN247">
            <v>0</v>
          </cell>
          <cell r="AO247">
            <v>0</v>
          </cell>
          <cell r="AP247">
            <v>6700000</v>
          </cell>
          <cell r="AQ247">
            <v>6700000</v>
          </cell>
        </row>
        <row r="248">
          <cell r="B248">
            <v>14216</v>
          </cell>
          <cell r="C248">
            <v>16</v>
          </cell>
          <cell r="D248" t="str">
            <v>Bourses à l’étranger</v>
          </cell>
          <cell r="E248" t="str">
            <v>oui</v>
          </cell>
          <cell r="F248" t="str">
            <v>AT</v>
          </cell>
          <cell r="H248">
            <v>795760</v>
          </cell>
          <cell r="I248">
            <v>795760</v>
          </cell>
          <cell r="J248">
            <v>795760</v>
          </cell>
          <cell r="K248">
            <v>795760</v>
          </cell>
          <cell r="L248">
            <v>800000</v>
          </cell>
          <cell r="M248">
            <v>800000</v>
          </cell>
          <cell r="N248">
            <v>4240</v>
          </cell>
          <cell r="O248">
            <v>4240</v>
          </cell>
          <cell r="P248">
            <v>5.3282396702523374E-3</v>
          </cell>
          <cell r="Q248">
            <v>5.3282396702523374E-3</v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800000</v>
          </cell>
          <cell r="AA248">
            <v>800000</v>
          </cell>
          <cell r="AB248">
            <v>-800000</v>
          </cell>
          <cell r="AC248">
            <v>-800000</v>
          </cell>
          <cell r="AD248">
            <v>4240</v>
          </cell>
          <cell r="AE248">
            <v>4240</v>
          </cell>
          <cell r="AF248">
            <v>5.3282396702523374E-3</v>
          </cell>
          <cell r="AG248">
            <v>5.3282396702523374E-3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/>
          </cell>
          <cell r="AM248" t="str">
            <v/>
          </cell>
          <cell r="AN248">
            <v>0</v>
          </cell>
          <cell r="AO248">
            <v>0</v>
          </cell>
          <cell r="AP248">
            <v>800000</v>
          </cell>
          <cell r="AQ248">
            <v>800000</v>
          </cell>
        </row>
        <row r="249">
          <cell r="B249" t="str">
            <v/>
          </cell>
          <cell r="C249" t="str">
            <v>Action 2</v>
          </cell>
          <cell r="D249" t="str">
            <v>Recherche et transfert de technologie</v>
          </cell>
          <cell r="E249" t="str">
            <v/>
          </cell>
          <cell r="F249" t="str">
            <v/>
          </cell>
          <cell r="H249">
            <v>40137827</v>
          </cell>
          <cell r="I249">
            <v>41134827</v>
          </cell>
          <cell r="J249">
            <v>40137827</v>
          </cell>
          <cell r="K249">
            <v>41134827</v>
          </cell>
          <cell r="L249">
            <v>25410355</v>
          </cell>
          <cell r="M249">
            <v>29910355</v>
          </cell>
          <cell r="N249">
            <v>951702</v>
          </cell>
          <cell r="O249">
            <v>4454702</v>
          </cell>
          <cell r="P249">
            <v>-0.36692250429999612</v>
          </cell>
          <cell r="Q249">
            <v>-0.2728702858042894</v>
          </cell>
          <cell r="R249">
            <v>24000000</v>
          </cell>
          <cell r="S249">
            <v>26000000</v>
          </cell>
          <cell r="T249">
            <v>24000000</v>
          </cell>
          <cell r="U249">
            <v>26000000</v>
          </cell>
          <cell r="V249">
            <v>0</v>
          </cell>
          <cell r="W249">
            <v>0</v>
          </cell>
          <cell r="X249">
            <v>-0.40206030585562091</v>
          </cell>
          <cell r="Y249">
            <v>-0.36793219040400971</v>
          </cell>
          <cell r="Z249">
            <v>26577253</v>
          </cell>
          <cell r="AA249">
            <v>28577253</v>
          </cell>
          <cell r="AB249">
            <v>-26577253</v>
          </cell>
          <cell r="AC249">
            <v>-28577253</v>
          </cell>
          <cell r="AD249">
            <v>-13560574</v>
          </cell>
          <cell r="AE249">
            <v>-12557574</v>
          </cell>
          <cell r="AF249">
            <v>-0.33785022791592578</v>
          </cell>
          <cell r="AG249">
            <v>-0.30527839584690608</v>
          </cell>
          <cell r="AH249">
            <v>0</v>
          </cell>
          <cell r="AI249">
            <v>3600000</v>
          </cell>
          <cell r="AJ249">
            <v>0</v>
          </cell>
          <cell r="AK249">
            <v>-3600000</v>
          </cell>
          <cell r="AL249" t="str">
            <v/>
          </cell>
          <cell r="AM249">
            <v>-1</v>
          </cell>
          <cell r="AN249">
            <v>15630229</v>
          </cell>
          <cell r="AO249">
            <v>15475229</v>
          </cell>
          <cell r="AP249">
            <v>42207482</v>
          </cell>
          <cell r="AQ249">
            <v>44052482</v>
          </cell>
        </row>
        <row r="250">
          <cell r="B250">
            <v>14220</v>
          </cell>
          <cell r="C250">
            <v>20</v>
          </cell>
          <cell r="D250" t="str">
            <v>Personnel de la recherche du MAP</v>
          </cell>
          <cell r="E250" t="str">
            <v>oui</v>
          </cell>
          <cell r="F250" t="str">
            <v>T2</v>
          </cell>
          <cell r="H250">
            <v>15266134</v>
          </cell>
          <cell r="I250">
            <v>15266134</v>
          </cell>
          <cell r="J250">
            <v>15266134</v>
          </cell>
          <cell r="K250">
            <v>15266134</v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2277253</v>
          </cell>
          <cell r="AA250">
            <v>2277253</v>
          </cell>
          <cell r="AB250">
            <v>-2277253</v>
          </cell>
          <cell r="AC250">
            <v>-2277253</v>
          </cell>
          <cell r="AD250">
            <v>-12988881</v>
          </cell>
          <cell r="AE250">
            <v>-12988881</v>
          </cell>
          <cell r="AF250">
            <v>-0.85082975165814734</v>
          </cell>
          <cell r="AG250">
            <v>-0.85082975165814734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/>
          </cell>
          <cell r="AM250" t="str">
            <v/>
          </cell>
          <cell r="AN250">
            <v>0</v>
          </cell>
          <cell r="AO250">
            <v>0</v>
          </cell>
          <cell r="AP250">
            <v>2277253</v>
          </cell>
          <cell r="AQ250">
            <v>2277253</v>
          </cell>
        </row>
        <row r="251">
          <cell r="B251">
            <v>14221</v>
          </cell>
          <cell r="C251">
            <v>21</v>
          </cell>
          <cell r="D251" t="str">
            <v>Personnel du CEMAGREF</v>
          </cell>
          <cell r="E251" t="str">
            <v>oui</v>
          </cell>
          <cell r="F251" t="str">
            <v>T2</v>
          </cell>
          <cell r="H251">
            <v>413040</v>
          </cell>
          <cell r="I251">
            <v>413040</v>
          </cell>
          <cell r="J251">
            <v>413040</v>
          </cell>
          <cell r="K251">
            <v>413040</v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>
            <v>0</v>
          </cell>
          <cell r="AB251" t="str">
            <v/>
          </cell>
          <cell r="AC251" t="str">
            <v/>
          </cell>
          <cell r="AD251">
            <v>-413040</v>
          </cell>
          <cell r="AE251">
            <v>-413040</v>
          </cell>
          <cell r="AF251">
            <v>-1</v>
          </cell>
          <cell r="AG251">
            <v>-1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/>
          </cell>
          <cell r="AM251" t="str">
            <v/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B252">
            <v>14222</v>
          </cell>
          <cell r="C252">
            <v>22</v>
          </cell>
          <cell r="D252" t="str">
            <v>Financement du CEMAGREF</v>
          </cell>
          <cell r="E252" t="str">
            <v>oui</v>
          </cell>
          <cell r="F252" t="str">
            <v>AT</v>
          </cell>
          <cell r="H252">
            <v>5114522</v>
          </cell>
          <cell r="I252">
            <v>5114522</v>
          </cell>
          <cell r="J252">
            <v>5114522</v>
          </cell>
          <cell r="K252">
            <v>5114522</v>
          </cell>
          <cell r="L252">
            <v>5441177</v>
          </cell>
          <cell r="M252">
            <v>5441177</v>
          </cell>
          <cell r="N252">
            <v>326655</v>
          </cell>
          <cell r="O252">
            <v>326655</v>
          </cell>
          <cell r="P252">
            <v>6.3868138606110209E-2</v>
          </cell>
          <cell r="Q252">
            <v>6.3868138606110209E-2</v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4869639</v>
          </cell>
          <cell r="AA252">
            <v>4869639</v>
          </cell>
          <cell r="AB252">
            <v>-4869639</v>
          </cell>
          <cell r="AC252">
            <v>-4869639</v>
          </cell>
          <cell r="AD252">
            <v>-244883</v>
          </cell>
          <cell r="AE252">
            <v>-244883</v>
          </cell>
          <cell r="AF252">
            <v>-4.7879938731322298E-2</v>
          </cell>
          <cell r="AG252">
            <v>-4.7879938731322298E-2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/>
          </cell>
          <cell r="AM252" t="str">
            <v/>
          </cell>
          <cell r="AN252">
            <v>17461239</v>
          </cell>
          <cell r="AO252">
            <v>17461239</v>
          </cell>
          <cell r="AP252">
            <v>22330878</v>
          </cell>
          <cell r="AQ252">
            <v>22330878</v>
          </cell>
        </row>
        <row r="253">
          <cell r="B253">
            <v>14223</v>
          </cell>
          <cell r="C253">
            <v>23</v>
          </cell>
          <cell r="D253" t="str">
            <v>Financement de l'INRA</v>
          </cell>
          <cell r="E253" t="str">
            <v>oui</v>
          </cell>
          <cell r="F253" t="str">
            <v>AT</v>
          </cell>
          <cell r="H253">
            <v>2814894</v>
          </cell>
          <cell r="I253">
            <v>2969894</v>
          </cell>
          <cell r="J253">
            <v>2814894</v>
          </cell>
          <cell r="K253">
            <v>2969894</v>
          </cell>
          <cell r="L253">
            <v>3510000</v>
          </cell>
          <cell r="M253">
            <v>3510000</v>
          </cell>
          <cell r="N253">
            <v>695106</v>
          </cell>
          <cell r="O253">
            <v>540106</v>
          </cell>
          <cell r="P253">
            <v>0.24693860585869309</v>
          </cell>
          <cell r="Q253">
            <v>0.18186036269307929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2750000</v>
          </cell>
          <cell r="AA253">
            <v>2905000</v>
          </cell>
          <cell r="AB253">
            <v>-2750000</v>
          </cell>
          <cell r="AC253">
            <v>-2905000</v>
          </cell>
          <cell r="AD253">
            <v>-64894</v>
          </cell>
          <cell r="AE253">
            <v>-64894</v>
          </cell>
          <cell r="AF253">
            <v>-2.3053798828659267E-2</v>
          </cell>
          <cell r="AG253">
            <v>-2.1850611503306177E-2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/>
          </cell>
          <cell r="AM253" t="str">
            <v/>
          </cell>
          <cell r="AN253">
            <v>-89100</v>
          </cell>
          <cell r="AO253">
            <v>-244100</v>
          </cell>
          <cell r="AP253">
            <v>2660900</v>
          </cell>
          <cell r="AQ253">
            <v>2660900</v>
          </cell>
        </row>
        <row r="254">
          <cell r="B254">
            <v>14224</v>
          </cell>
          <cell r="C254">
            <v>24</v>
          </cell>
          <cell r="D254" t="str">
            <v>Formation par la recherche - HCPER</v>
          </cell>
          <cell r="E254" t="str">
            <v>oui</v>
          </cell>
          <cell r="F254" t="str">
            <v>AT</v>
          </cell>
          <cell r="H254">
            <v>3680390</v>
          </cell>
          <cell r="I254">
            <v>3680390</v>
          </cell>
          <cell r="J254">
            <v>3680390</v>
          </cell>
          <cell r="K254">
            <v>3680390</v>
          </cell>
          <cell r="L254">
            <v>4919390</v>
          </cell>
          <cell r="M254">
            <v>4919390</v>
          </cell>
          <cell r="N254">
            <v>1239000</v>
          </cell>
          <cell r="O254">
            <v>1239000</v>
          </cell>
          <cell r="P254">
            <v>0.33664910512201152</v>
          </cell>
          <cell r="Q254">
            <v>0.33664910512201152</v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3956400</v>
          </cell>
          <cell r="AA254">
            <v>3956400</v>
          </cell>
          <cell r="AB254">
            <v>-3956400</v>
          </cell>
          <cell r="AC254">
            <v>-3956400</v>
          </cell>
          <cell r="AD254">
            <v>276010</v>
          </cell>
          <cell r="AE254">
            <v>276010</v>
          </cell>
          <cell r="AF254">
            <v>7.4994769576050363E-2</v>
          </cell>
          <cell r="AG254">
            <v>7.4994769576050363E-2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/>
          </cell>
          <cell r="AM254" t="str">
            <v/>
          </cell>
          <cell r="AN254">
            <v>300000</v>
          </cell>
          <cell r="AO254">
            <v>300000</v>
          </cell>
          <cell r="AP254">
            <v>4256400</v>
          </cell>
          <cell r="AQ254">
            <v>4256400</v>
          </cell>
        </row>
        <row r="255">
          <cell r="B255">
            <v>14225</v>
          </cell>
          <cell r="C255">
            <v>25</v>
          </cell>
          <cell r="D255" t="str">
            <v>Formation par la recherche - CPER</v>
          </cell>
          <cell r="E255" t="str">
            <v>oui</v>
          </cell>
          <cell r="F255" t="str">
            <v>AT</v>
          </cell>
          <cell r="G255" t="str">
            <v>CPER</v>
          </cell>
          <cell r="H255">
            <v>39788</v>
          </cell>
          <cell r="I255">
            <v>39788</v>
          </cell>
          <cell r="J255">
            <v>39788</v>
          </cell>
          <cell r="K255">
            <v>39788</v>
          </cell>
          <cell r="L255">
            <v>39788</v>
          </cell>
          <cell r="M255">
            <v>39788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500000</v>
          </cell>
          <cell r="AA255">
            <v>500000</v>
          </cell>
          <cell r="AB255">
            <v>-500000</v>
          </cell>
          <cell r="AC255">
            <v>-500000</v>
          </cell>
          <cell r="AD255">
            <v>460212</v>
          </cell>
          <cell r="AE255">
            <v>460212</v>
          </cell>
          <cell r="AF255">
            <v>11.566602995878155</v>
          </cell>
          <cell r="AG255">
            <v>11.566602995878155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/>
          </cell>
          <cell r="AM255" t="str">
            <v/>
          </cell>
          <cell r="AN255">
            <v>0</v>
          </cell>
          <cell r="AO255">
            <v>0</v>
          </cell>
          <cell r="AP255">
            <v>500000</v>
          </cell>
          <cell r="AQ255">
            <v>500000</v>
          </cell>
        </row>
        <row r="256">
          <cell r="B256">
            <v>14226</v>
          </cell>
          <cell r="C256">
            <v>26</v>
          </cell>
          <cell r="D256" t="str">
            <v>Recherche - Organismes de développement</v>
          </cell>
          <cell r="E256" t="str">
            <v>oui</v>
          </cell>
          <cell r="F256" t="str">
            <v>AT</v>
          </cell>
          <cell r="H256">
            <v>1637723</v>
          </cell>
          <cell r="I256">
            <v>1637723</v>
          </cell>
          <cell r="J256">
            <v>1637723</v>
          </cell>
          <cell r="K256">
            <v>1637723</v>
          </cell>
          <cell r="L256">
            <v>2200000</v>
          </cell>
          <cell r="M256">
            <v>2200000</v>
          </cell>
          <cell r="N256">
            <v>562277</v>
          </cell>
          <cell r="O256">
            <v>562277</v>
          </cell>
          <cell r="P256">
            <v>0.34332851159811517</v>
          </cell>
          <cell r="Q256">
            <v>0.34332851159811517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1400000</v>
          </cell>
          <cell r="AA256">
            <v>1400000</v>
          </cell>
          <cell r="AB256">
            <v>-1400000</v>
          </cell>
          <cell r="AC256">
            <v>-1400000</v>
          </cell>
          <cell r="AD256">
            <v>-237723</v>
          </cell>
          <cell r="AE256">
            <v>-237723</v>
          </cell>
          <cell r="AF256">
            <v>-0.14515458352847216</v>
          </cell>
          <cell r="AG256">
            <v>-0.14515458352847216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/>
          </cell>
          <cell r="AM256" t="str">
            <v/>
          </cell>
          <cell r="AN256">
            <v>6232051</v>
          </cell>
          <cell r="AO256">
            <v>6677051</v>
          </cell>
          <cell r="AP256">
            <v>7632051</v>
          </cell>
          <cell r="AQ256">
            <v>8077051</v>
          </cell>
        </row>
        <row r="257">
          <cell r="B257">
            <v>14227</v>
          </cell>
          <cell r="C257">
            <v>27</v>
          </cell>
          <cell r="D257" t="str">
            <v>Recherche - Sélection végétale</v>
          </cell>
          <cell r="E257" t="str">
            <v>oui</v>
          </cell>
          <cell r="F257" t="str">
            <v>AT</v>
          </cell>
          <cell r="H257">
            <v>547085</v>
          </cell>
          <cell r="I257">
            <v>547085</v>
          </cell>
          <cell r="J257">
            <v>547085</v>
          </cell>
          <cell r="K257">
            <v>547085</v>
          </cell>
          <cell r="L257">
            <v>550000</v>
          </cell>
          <cell r="M257">
            <v>550000</v>
          </cell>
          <cell r="N257">
            <v>2915</v>
          </cell>
          <cell r="O257">
            <v>2915</v>
          </cell>
          <cell r="P257">
            <v>5.3282396702523374E-3</v>
          </cell>
          <cell r="Q257">
            <v>5.3282396702523374E-3</v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550000</v>
          </cell>
          <cell r="AA257">
            <v>550000</v>
          </cell>
          <cell r="AB257">
            <v>-550000</v>
          </cell>
          <cell r="AC257">
            <v>-550000</v>
          </cell>
          <cell r="AD257">
            <v>2915</v>
          </cell>
          <cell r="AE257">
            <v>2915</v>
          </cell>
          <cell r="AF257">
            <v>5.3282396702523374E-3</v>
          </cell>
          <cell r="AG257">
            <v>5.3282396702523374E-3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/>
          </cell>
          <cell r="AM257" t="str">
            <v/>
          </cell>
          <cell r="AN257">
            <v>0</v>
          </cell>
          <cell r="AO257">
            <v>0</v>
          </cell>
          <cell r="AP257">
            <v>550000</v>
          </cell>
          <cell r="AQ257">
            <v>550000</v>
          </cell>
        </row>
        <row r="258">
          <cell r="B258">
            <v>14228</v>
          </cell>
          <cell r="C258">
            <v>28</v>
          </cell>
          <cell r="D258" t="str">
            <v>Recherche - Autres sélection en agriculture</v>
          </cell>
          <cell r="E258" t="str">
            <v>oui</v>
          </cell>
          <cell r="F258" t="str">
            <v>AT</v>
          </cell>
          <cell r="H258">
            <v>1676069</v>
          </cell>
          <cell r="I258">
            <v>1676069</v>
          </cell>
          <cell r="J258">
            <v>1676069</v>
          </cell>
          <cell r="K258">
            <v>1676069</v>
          </cell>
          <cell r="L258">
            <v>2200000</v>
          </cell>
          <cell r="M258">
            <v>2200000</v>
          </cell>
          <cell r="N258">
            <v>523931</v>
          </cell>
          <cell r="O258">
            <v>523931</v>
          </cell>
          <cell r="P258">
            <v>0.3125951258569904</v>
          </cell>
          <cell r="Q258">
            <v>0.3125951258569904</v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2173961</v>
          </cell>
          <cell r="AA258">
            <v>1818961</v>
          </cell>
          <cell r="AB258">
            <v>-2173961</v>
          </cell>
          <cell r="AC258">
            <v>-1818961</v>
          </cell>
          <cell r="AD258">
            <v>497892</v>
          </cell>
          <cell r="AE258">
            <v>142892</v>
          </cell>
          <cell r="AF258">
            <v>0.29705936927417664</v>
          </cell>
          <cell r="AG258">
            <v>8.5254246692707758E-2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/>
          </cell>
          <cell r="AM258" t="str">
            <v/>
          </cell>
          <cell r="AN258">
            <v>-2173961</v>
          </cell>
          <cell r="AO258">
            <v>-1818961</v>
          </cell>
          <cell r="AP258">
            <v>0</v>
          </cell>
          <cell r="AQ258">
            <v>0</v>
          </cell>
        </row>
        <row r="259">
          <cell r="B259">
            <v>14229</v>
          </cell>
          <cell r="C259">
            <v>29</v>
          </cell>
          <cell r="D259" t="str">
            <v>Recherche - qualité des produits alimentaires - HCPER</v>
          </cell>
          <cell r="E259" t="str">
            <v>oui</v>
          </cell>
          <cell r="F259" t="str">
            <v>AT</v>
          </cell>
          <cell r="H259">
            <v>990237</v>
          </cell>
          <cell r="I259">
            <v>1832237</v>
          </cell>
          <cell r="J259">
            <v>990237</v>
          </cell>
          <cell r="K259">
            <v>1832237</v>
          </cell>
          <cell r="L259">
            <v>0</v>
          </cell>
          <cell r="M259">
            <v>900000</v>
          </cell>
          <cell r="N259">
            <v>-990237</v>
          </cell>
          <cell r="O259">
            <v>-932237</v>
          </cell>
          <cell r="P259">
            <v>-1</v>
          </cell>
          <cell r="Q259">
            <v>-0.50879716979844858</v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>
            <v>900000</v>
          </cell>
          <cell r="AB259" t="str">
            <v/>
          </cell>
          <cell r="AC259">
            <v>-900000</v>
          </cell>
          <cell r="AD259">
            <v>-990237</v>
          </cell>
          <cell r="AE259">
            <v>-932237</v>
          </cell>
          <cell r="AF259">
            <v>-1</v>
          </cell>
          <cell r="AG259">
            <v>-0.50879716979844858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/>
          </cell>
          <cell r="AM259" t="str">
            <v/>
          </cell>
          <cell r="AN259">
            <v>0</v>
          </cell>
          <cell r="AO259">
            <v>0</v>
          </cell>
          <cell r="AP259">
            <v>0</v>
          </cell>
          <cell r="AQ259">
            <v>900000</v>
          </cell>
        </row>
        <row r="260">
          <cell r="B260">
            <v>14230</v>
          </cell>
          <cell r="C260">
            <v>30</v>
          </cell>
          <cell r="D260" t="str">
            <v>Recherche - qualité des produits alimentaires - CPER</v>
          </cell>
          <cell r="E260" t="str">
            <v>oui</v>
          </cell>
          <cell r="F260" t="str">
            <v>AT</v>
          </cell>
          <cell r="G260" t="str">
            <v>CPER</v>
          </cell>
          <cell r="H260">
            <v>994700</v>
          </cell>
          <cell r="I260">
            <v>994700</v>
          </cell>
          <cell r="J260">
            <v>994700</v>
          </cell>
          <cell r="K260">
            <v>994700</v>
          </cell>
          <cell r="L260">
            <v>1000000</v>
          </cell>
          <cell r="M260">
            <v>3500000</v>
          </cell>
          <cell r="N260">
            <v>5300</v>
          </cell>
          <cell r="O260">
            <v>2505300</v>
          </cell>
          <cell r="P260">
            <v>5.3282396702523374E-3</v>
          </cell>
          <cell r="Q260">
            <v>2.5186488388458832</v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2000000</v>
          </cell>
          <cell r="AA260">
            <v>2500000</v>
          </cell>
          <cell r="AB260">
            <v>-2000000</v>
          </cell>
          <cell r="AC260">
            <v>-2500000</v>
          </cell>
          <cell r="AD260">
            <v>1005300</v>
          </cell>
          <cell r="AE260">
            <v>1505300</v>
          </cell>
          <cell r="AF260">
            <v>1.0106564793405046</v>
          </cell>
          <cell r="AG260">
            <v>1.5133205991756309</v>
          </cell>
          <cell r="AH260">
            <v>0</v>
          </cell>
          <cell r="AI260">
            <v>2500000</v>
          </cell>
          <cell r="AJ260">
            <v>0</v>
          </cell>
          <cell r="AK260">
            <v>-2500000</v>
          </cell>
          <cell r="AL260" t="str">
            <v/>
          </cell>
          <cell r="AM260">
            <v>-1</v>
          </cell>
          <cell r="AN260">
            <v>0</v>
          </cell>
          <cell r="AO260">
            <v>0</v>
          </cell>
          <cell r="AP260">
            <v>2000000</v>
          </cell>
          <cell r="AQ260">
            <v>2500000</v>
          </cell>
        </row>
        <row r="261">
          <cell r="B261">
            <v>14231</v>
          </cell>
          <cell r="C261">
            <v>31</v>
          </cell>
          <cell r="D261" t="str">
            <v>Recherche - autres projets en agro-alimentaire</v>
          </cell>
          <cell r="E261" t="str">
            <v>oui</v>
          </cell>
          <cell r="F261" t="str">
            <v>AT</v>
          </cell>
          <cell r="H261">
            <v>6863775</v>
          </cell>
          <cell r="I261">
            <v>6863775</v>
          </cell>
          <cell r="J261">
            <v>6863775</v>
          </cell>
          <cell r="K261">
            <v>6863775</v>
          </cell>
          <cell r="L261">
            <v>5400000</v>
          </cell>
          <cell r="M261">
            <v>6500000</v>
          </cell>
          <cell r="N261">
            <v>-1463775</v>
          </cell>
          <cell r="O261">
            <v>-363775</v>
          </cell>
          <cell r="P261">
            <v>-0.21326092419987544</v>
          </cell>
          <cell r="Q261">
            <v>-5.299926061096117E-2</v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6100000</v>
          </cell>
          <cell r="AA261">
            <v>6900000</v>
          </cell>
          <cell r="AB261">
            <v>-6100000</v>
          </cell>
          <cell r="AC261">
            <v>-6900000</v>
          </cell>
          <cell r="AD261">
            <v>-763775</v>
          </cell>
          <cell r="AE261">
            <v>36225</v>
          </cell>
          <cell r="AF261">
            <v>-0.11127622918874817</v>
          </cell>
          <cell r="AG261">
            <v>5.2777079668258359E-3</v>
          </cell>
          <cell r="AH261">
            <v>0</v>
          </cell>
          <cell r="AI261">
            <v>1100000</v>
          </cell>
          <cell r="AJ261">
            <v>0</v>
          </cell>
          <cell r="AK261">
            <v>-1100000</v>
          </cell>
          <cell r="AL261" t="str">
            <v/>
          </cell>
          <cell r="AM261">
            <v>-1</v>
          </cell>
          <cell r="AN261">
            <v>-6100000</v>
          </cell>
          <cell r="AO261">
            <v>-6900000</v>
          </cell>
          <cell r="AP261">
            <v>0</v>
          </cell>
          <cell r="AQ261">
            <v>0</v>
          </cell>
        </row>
        <row r="262">
          <cell r="B262">
            <v>14232</v>
          </cell>
          <cell r="C262">
            <v>32</v>
          </cell>
          <cell r="D262" t="str">
            <v>Actions de développement et transfert de technologie</v>
          </cell>
          <cell r="E262" t="str">
            <v>oui</v>
          </cell>
          <cell r="F262" t="str">
            <v>AT</v>
          </cell>
          <cell r="H262">
            <v>99470</v>
          </cell>
          <cell r="I262">
            <v>99470</v>
          </cell>
          <cell r="J262">
            <v>99470</v>
          </cell>
          <cell r="K262">
            <v>99470</v>
          </cell>
          <cell r="L262">
            <v>150000</v>
          </cell>
          <cell r="M262">
            <v>150000</v>
          </cell>
          <cell r="N262">
            <v>50530</v>
          </cell>
          <cell r="O262">
            <v>50530</v>
          </cell>
          <cell r="P262">
            <v>0.50799235950537847</v>
          </cell>
          <cell r="Q262">
            <v>0.50799235950537847</v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>
            <v>0</v>
          </cell>
          <cell r="AB262" t="str">
            <v/>
          </cell>
          <cell r="AC262" t="str">
            <v/>
          </cell>
          <cell r="AD262">
            <v>-99470</v>
          </cell>
          <cell r="AE262">
            <v>-99470</v>
          </cell>
          <cell r="AF262">
            <v>-1</v>
          </cell>
          <cell r="AG262">
            <v>-1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/>
          </cell>
          <cell r="AM262" t="str">
            <v/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</row>
        <row r="263">
          <cell r="B263" t="str">
            <v/>
          </cell>
          <cell r="E263" t="str">
            <v/>
          </cell>
          <cell r="F263" t="str">
            <v/>
          </cell>
          <cell r="P263" t="str">
            <v/>
          </cell>
          <cell r="Q263" t="str">
            <v/>
          </cell>
          <cell r="X263" t="str">
            <v/>
          </cell>
          <cell r="Y263" t="str">
            <v/>
          </cell>
          <cell r="AF263" t="str">
            <v/>
          </cell>
          <cell r="AG263" t="str">
            <v/>
          </cell>
          <cell r="AL263" t="str">
            <v/>
          </cell>
          <cell r="AM263" t="str">
            <v/>
          </cell>
        </row>
        <row r="264">
          <cell r="B264" t="str">
            <v/>
          </cell>
          <cell r="C264" t="str">
            <v>Prog 206</v>
          </cell>
          <cell r="D264" t="str">
            <v>Sécurité et qualité sanitaires de l'alimentation</v>
          </cell>
          <cell r="E264" t="str">
            <v/>
          </cell>
          <cell r="F264" t="str">
            <v/>
          </cell>
          <cell r="H264">
            <v>482127716</v>
          </cell>
          <cell r="I264">
            <v>536805087</v>
          </cell>
          <cell r="J264">
            <v>482127716</v>
          </cell>
          <cell r="K264">
            <v>536805087</v>
          </cell>
          <cell r="L264">
            <v>482100110</v>
          </cell>
          <cell r="M264">
            <v>462358725</v>
          </cell>
          <cell r="N264">
            <v>238657006</v>
          </cell>
          <cell r="O264">
            <v>164238250</v>
          </cell>
          <cell r="P264">
            <v>-5.7258687032213678E-5</v>
          </cell>
          <cell r="Q264">
            <v>-0.13868415893011088</v>
          </cell>
          <cell r="R264">
            <v>16458433</v>
          </cell>
          <cell r="S264">
            <v>16458433</v>
          </cell>
          <cell r="T264">
            <v>258376910</v>
          </cell>
          <cell r="U264">
            <v>257002910</v>
          </cell>
          <cell r="V264">
            <v>6575015</v>
          </cell>
          <cell r="W264">
            <v>5201015</v>
          </cell>
          <cell r="X264">
            <v>-0.46409032000143297</v>
          </cell>
          <cell r="Y264">
            <v>-0.52123607576766495</v>
          </cell>
          <cell r="Z264">
            <v>499714500</v>
          </cell>
          <cell r="AA264">
            <v>553725371</v>
          </cell>
          <cell r="AB264">
            <v>-241337590</v>
          </cell>
          <cell r="AC264">
            <v>-296722461</v>
          </cell>
          <cell r="AD264">
            <v>17586784</v>
          </cell>
          <cell r="AE264">
            <v>16920284</v>
          </cell>
          <cell r="AF264">
            <v>3.6477438272808194E-2</v>
          </cell>
          <cell r="AG264">
            <v>3.1520349582678228E-2</v>
          </cell>
          <cell r="AH264">
            <v>0</v>
          </cell>
          <cell r="AI264">
            <v>137300000</v>
          </cell>
          <cell r="AJ264">
            <v>0</v>
          </cell>
          <cell r="AK264">
            <v>-4508079</v>
          </cell>
          <cell r="AL264" t="str">
            <v/>
          </cell>
          <cell r="AM264">
            <v>-3.2833787327021122E-2</v>
          </cell>
          <cell r="AN264">
            <v>2849400</v>
          </cell>
          <cell r="AO264">
            <v>1766800</v>
          </cell>
          <cell r="AP264">
            <v>502563900</v>
          </cell>
          <cell r="AQ264">
            <v>555492171</v>
          </cell>
        </row>
        <row r="265">
          <cell r="B265" t="str">
            <v/>
          </cell>
          <cell r="D265" t="str">
            <v>Hors personnel (hors titre 2)</v>
          </cell>
          <cell r="E265" t="str">
            <v/>
          </cell>
          <cell r="F265" t="str">
            <v/>
          </cell>
          <cell r="H265">
            <v>243443104</v>
          </cell>
          <cell r="I265">
            <v>298120475</v>
          </cell>
          <cell r="J265">
            <v>243443104</v>
          </cell>
          <cell r="K265">
            <v>298120475</v>
          </cell>
          <cell r="L265">
            <v>482100110</v>
          </cell>
          <cell r="M265">
            <v>462358725</v>
          </cell>
          <cell r="N265">
            <v>238657006</v>
          </cell>
          <cell r="O265">
            <v>164238250</v>
          </cell>
          <cell r="P265">
            <v>0.98033997299015707</v>
          </cell>
          <cell r="Q265">
            <v>0.55091234508465081</v>
          </cell>
          <cell r="R265">
            <v>16458433</v>
          </cell>
          <cell r="S265">
            <v>16458433</v>
          </cell>
          <cell r="T265">
            <v>18527126</v>
          </cell>
          <cell r="U265">
            <v>17153126</v>
          </cell>
          <cell r="V265">
            <v>2213612</v>
          </cell>
          <cell r="W265">
            <v>839612</v>
          </cell>
          <cell r="X265">
            <v>-0.92389545772469284</v>
          </cell>
          <cell r="Y265">
            <v>-0.94246243569818544</v>
          </cell>
          <cell r="Z265">
            <v>259864716</v>
          </cell>
          <cell r="AA265">
            <v>313875587</v>
          </cell>
          <cell r="AB265">
            <v>-241337590</v>
          </cell>
          <cell r="AC265">
            <v>-296722461</v>
          </cell>
          <cell r="AD265">
            <v>16421612</v>
          </cell>
          <cell r="AE265">
            <v>15755112</v>
          </cell>
          <cell r="AF265">
            <v>6.7455646638485189E-2</v>
          </cell>
          <cell r="AG265">
            <v>5.2848137988509514E-2</v>
          </cell>
          <cell r="AH265">
            <v>0</v>
          </cell>
          <cell r="AI265">
            <v>137300000</v>
          </cell>
          <cell r="AJ265">
            <v>0</v>
          </cell>
          <cell r="AK265">
            <v>-4508079</v>
          </cell>
          <cell r="AL265" t="str">
            <v/>
          </cell>
          <cell r="AM265">
            <v>-3.2833787327021122E-2</v>
          </cell>
          <cell r="AN265">
            <v>2849400</v>
          </cell>
          <cell r="AO265">
            <v>1766800</v>
          </cell>
          <cell r="AP265">
            <v>262714116</v>
          </cell>
          <cell r="AQ265">
            <v>315642387</v>
          </cell>
        </row>
        <row r="266">
          <cell r="B266" t="str">
            <v/>
          </cell>
          <cell r="D266" t="str">
            <v>Personnel (titre 2)</v>
          </cell>
          <cell r="E266" t="str">
            <v/>
          </cell>
          <cell r="F266" t="str">
            <v/>
          </cell>
          <cell r="H266">
            <v>238684612</v>
          </cell>
          <cell r="I266">
            <v>238684612</v>
          </cell>
          <cell r="J266">
            <v>238684612</v>
          </cell>
          <cell r="K266">
            <v>238684612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-1</v>
          </cell>
          <cell r="Q266">
            <v>-1</v>
          </cell>
          <cell r="R266">
            <v>0</v>
          </cell>
          <cell r="S266">
            <v>0</v>
          </cell>
          <cell r="T266">
            <v>239849784</v>
          </cell>
          <cell r="U266">
            <v>239849784</v>
          </cell>
          <cell r="V266">
            <v>4361403</v>
          </cell>
          <cell r="W266">
            <v>4361403</v>
          </cell>
          <cell r="X266">
            <v>4.8816385364633397E-3</v>
          </cell>
          <cell r="Y266">
            <v>4.8816385364633397E-3</v>
          </cell>
          <cell r="Z266">
            <v>239849784</v>
          </cell>
          <cell r="AA266">
            <v>239849784</v>
          </cell>
          <cell r="AB266">
            <v>0</v>
          </cell>
          <cell r="AC266">
            <v>0</v>
          </cell>
          <cell r="AD266">
            <v>1165172</v>
          </cell>
          <cell r="AE266">
            <v>1165172</v>
          </cell>
          <cell r="AF266">
            <v>4.8816385364633397E-3</v>
          </cell>
          <cell r="AG266">
            <v>4.8816385364633397E-3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/>
          </cell>
          <cell r="AM266" t="str">
            <v/>
          </cell>
          <cell r="AN266">
            <v>0</v>
          </cell>
          <cell r="AO266">
            <v>0</v>
          </cell>
          <cell r="AP266">
            <v>239849784</v>
          </cell>
          <cell r="AQ266">
            <v>239849784</v>
          </cell>
        </row>
        <row r="267">
          <cell r="B267" t="str">
            <v/>
          </cell>
          <cell r="C267" t="str">
            <v>Action 1</v>
          </cell>
          <cell r="D267" t="str">
            <v>Protection des végétaux</v>
          </cell>
          <cell r="E267" t="str">
            <v/>
          </cell>
          <cell r="F267" t="str">
            <v/>
          </cell>
          <cell r="H267">
            <v>16859197</v>
          </cell>
          <cell r="I267">
            <v>17417197</v>
          </cell>
          <cell r="J267">
            <v>16859197</v>
          </cell>
          <cell r="K267">
            <v>17417197</v>
          </cell>
          <cell r="L267">
            <v>21360900</v>
          </cell>
          <cell r="M267">
            <v>20075489</v>
          </cell>
          <cell r="N267">
            <v>4501703</v>
          </cell>
          <cell r="O267">
            <v>2658292</v>
          </cell>
          <cell r="P267">
            <v>0.26701764028263031</v>
          </cell>
          <cell r="Q267">
            <v>0.15262455836033778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-1</v>
          </cell>
          <cell r="Y267">
            <v>-1</v>
          </cell>
          <cell r="Z267">
            <v>16859197</v>
          </cell>
          <cell r="AA267">
            <v>17417197</v>
          </cell>
          <cell r="AB267">
            <v>-16859197</v>
          </cell>
          <cell r="AC267">
            <v>-17417197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1500000</v>
          </cell>
          <cell r="AJ267">
            <v>0</v>
          </cell>
          <cell r="AK267">
            <v>-1500000</v>
          </cell>
          <cell r="AL267" t="str">
            <v/>
          </cell>
          <cell r="AM267">
            <v>-1</v>
          </cell>
          <cell r="AN267">
            <v>-1340000</v>
          </cell>
          <cell r="AO267">
            <v>-1340000</v>
          </cell>
          <cell r="AP267">
            <v>15519197</v>
          </cell>
          <cell r="AQ267">
            <v>16077197</v>
          </cell>
        </row>
        <row r="268">
          <cell r="B268">
            <v>20610</v>
          </cell>
          <cell r="C268">
            <v>10</v>
          </cell>
          <cell r="D268" t="str">
            <v>Suivi des risques phytosanitaires - centrale</v>
          </cell>
          <cell r="E268" t="str">
            <v>oui</v>
          </cell>
          <cell r="F268" t="str">
            <v>AT</v>
          </cell>
          <cell r="H268">
            <v>1030665</v>
          </cell>
          <cell r="I268">
            <v>1376665</v>
          </cell>
          <cell r="J268">
            <v>1030665</v>
          </cell>
          <cell r="K268">
            <v>1376665</v>
          </cell>
          <cell r="L268">
            <v>1915000</v>
          </cell>
          <cell r="M268">
            <v>2322030</v>
          </cell>
          <cell r="N268">
            <v>884335</v>
          </cell>
          <cell r="O268">
            <v>945365</v>
          </cell>
          <cell r="P268">
            <v>0.85802370314311638</v>
          </cell>
          <cell r="Q268">
            <v>0.68670664250198854</v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899500</v>
          </cell>
          <cell r="AA268">
            <v>899500</v>
          </cell>
          <cell r="AB268">
            <v>-899500</v>
          </cell>
          <cell r="AC268">
            <v>-899500</v>
          </cell>
          <cell r="AD268">
            <v>-131165</v>
          </cell>
          <cell r="AE268">
            <v>-477165</v>
          </cell>
          <cell r="AF268">
            <v>-0.1272624955732464</v>
          </cell>
          <cell r="AG268">
            <v>-0.34660937846171724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/>
          </cell>
          <cell r="AM268" t="str">
            <v/>
          </cell>
          <cell r="AN268">
            <v>0</v>
          </cell>
          <cell r="AO268">
            <v>0</v>
          </cell>
          <cell r="AP268">
            <v>899500</v>
          </cell>
          <cell r="AQ268">
            <v>899500</v>
          </cell>
        </row>
        <row r="269">
          <cell r="B269">
            <v>20611</v>
          </cell>
          <cell r="C269">
            <v>11</v>
          </cell>
          <cell r="D269" t="str">
            <v>Suivi des risques phytosanitaires en SD - HCPER</v>
          </cell>
          <cell r="E269" t="str">
            <v>oui</v>
          </cell>
          <cell r="F269" t="str">
            <v>AT</v>
          </cell>
          <cell r="H269">
            <v>6606499</v>
          </cell>
          <cell r="I269">
            <v>6606499</v>
          </cell>
          <cell r="J269">
            <v>6606499</v>
          </cell>
          <cell r="K269">
            <v>6606499</v>
          </cell>
          <cell r="L269">
            <v>11874800</v>
          </cell>
          <cell r="M269">
            <v>9895666</v>
          </cell>
          <cell r="N269">
            <v>5268301</v>
          </cell>
          <cell r="O269">
            <v>3289167</v>
          </cell>
          <cell r="P269">
            <v>0.79744218533901234</v>
          </cell>
          <cell r="Q269">
            <v>0.49786838687177581</v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9137053</v>
          </cell>
          <cell r="AA269">
            <v>9095053</v>
          </cell>
          <cell r="AB269">
            <v>-9137053</v>
          </cell>
          <cell r="AC269">
            <v>-9095053</v>
          </cell>
          <cell r="AD269">
            <v>2530554</v>
          </cell>
          <cell r="AE269">
            <v>2488554</v>
          </cell>
          <cell r="AF269">
            <v>0.38304009430713604</v>
          </cell>
          <cell r="AG269">
            <v>0.37668271803265241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/>
          </cell>
          <cell r="AM269" t="str">
            <v/>
          </cell>
          <cell r="AN269">
            <v>-610000</v>
          </cell>
          <cell r="AO269">
            <v>-610000</v>
          </cell>
          <cell r="AP269">
            <v>8527053</v>
          </cell>
          <cell r="AQ269">
            <v>8485053</v>
          </cell>
        </row>
        <row r="270">
          <cell r="B270">
            <v>20612</v>
          </cell>
          <cell r="C270">
            <v>12</v>
          </cell>
          <cell r="D270" t="str">
            <v>Suivi des risques phytosanitaires en SD - CPER</v>
          </cell>
          <cell r="E270" t="str">
            <v>oui</v>
          </cell>
          <cell r="F270" t="str">
            <v>AT</v>
          </cell>
          <cell r="G270" t="str">
            <v>CPER</v>
          </cell>
          <cell r="H270">
            <v>887571</v>
          </cell>
          <cell r="I270">
            <v>887571</v>
          </cell>
          <cell r="J270">
            <v>887571</v>
          </cell>
          <cell r="K270">
            <v>887571</v>
          </cell>
          <cell r="L270">
            <v>0</v>
          </cell>
          <cell r="M270">
            <v>100000</v>
          </cell>
          <cell r="N270">
            <v>-887571</v>
          </cell>
          <cell r="O270">
            <v>-787571</v>
          </cell>
          <cell r="P270">
            <v>-1</v>
          </cell>
          <cell r="Q270">
            <v>-0.88733295702540982</v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115644</v>
          </cell>
          <cell r="AA270">
            <v>115644</v>
          </cell>
          <cell r="AB270">
            <v>-115644</v>
          </cell>
          <cell r="AC270">
            <v>-115644</v>
          </cell>
          <cell r="AD270">
            <v>-771927</v>
          </cell>
          <cell r="AE270">
            <v>-771927</v>
          </cell>
          <cell r="AF270">
            <v>-0.86970732482246493</v>
          </cell>
          <cell r="AG270">
            <v>-0.86970732482246493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 t="str">
            <v/>
          </cell>
          <cell r="AN270">
            <v>0</v>
          </cell>
          <cell r="AO270">
            <v>0</v>
          </cell>
          <cell r="AP270">
            <v>115644</v>
          </cell>
          <cell r="AQ270">
            <v>115644</v>
          </cell>
        </row>
        <row r="271">
          <cell r="B271">
            <v>20613</v>
          </cell>
          <cell r="C271">
            <v>13</v>
          </cell>
          <cell r="D271" t="str">
            <v>Contrôle de la production des végétaux - AC</v>
          </cell>
          <cell r="E271" t="str">
            <v>oui</v>
          </cell>
          <cell r="F271" t="str">
            <v>AT</v>
          </cell>
          <cell r="H271">
            <v>243267</v>
          </cell>
          <cell r="I271">
            <v>325267</v>
          </cell>
          <cell r="J271">
            <v>243267</v>
          </cell>
          <cell r="K271">
            <v>325267</v>
          </cell>
          <cell r="L271">
            <v>1200000</v>
          </cell>
          <cell r="M271">
            <v>1105472</v>
          </cell>
          <cell r="N271">
            <v>956733</v>
          </cell>
          <cell r="O271">
            <v>780205</v>
          </cell>
          <cell r="P271">
            <v>3.9328515581644861</v>
          </cell>
          <cell r="Q271">
            <v>2.3986601776386784</v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1472200</v>
          </cell>
          <cell r="AA271">
            <v>2072200</v>
          </cell>
          <cell r="AB271">
            <v>-1472200</v>
          </cell>
          <cell r="AC271">
            <v>-2072200</v>
          </cell>
          <cell r="AD271">
            <v>1228933</v>
          </cell>
          <cell r="AE271">
            <v>1746933</v>
          </cell>
          <cell r="AF271">
            <v>5.0517867199414637</v>
          </cell>
          <cell r="AG271">
            <v>5.3707661705614154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/>
          </cell>
          <cell r="AM271" t="str">
            <v/>
          </cell>
          <cell r="AN271">
            <v>0</v>
          </cell>
          <cell r="AO271">
            <v>0</v>
          </cell>
          <cell r="AP271">
            <v>1472200</v>
          </cell>
          <cell r="AQ271">
            <v>2072200</v>
          </cell>
        </row>
        <row r="272">
          <cell r="B272">
            <v>20614</v>
          </cell>
          <cell r="C272">
            <v>14</v>
          </cell>
          <cell r="D272" t="str">
            <v>Contrôle de la production des végétaux - SD</v>
          </cell>
          <cell r="E272" t="str">
            <v>oui</v>
          </cell>
          <cell r="F272" t="str">
            <v>AT</v>
          </cell>
          <cell r="H272">
            <v>7097184</v>
          </cell>
          <cell r="I272">
            <v>7097184</v>
          </cell>
          <cell r="J272">
            <v>7097184</v>
          </cell>
          <cell r="K272">
            <v>7097184</v>
          </cell>
          <cell r="L272">
            <v>4987500</v>
          </cell>
          <cell r="M272">
            <v>5402938</v>
          </cell>
          <cell r="N272">
            <v>-2109684</v>
          </cell>
          <cell r="O272">
            <v>-1694246</v>
          </cell>
          <cell r="P272">
            <v>-0.29725648933436133</v>
          </cell>
          <cell r="Q272">
            <v>-0.23872087859071991</v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4287800</v>
          </cell>
          <cell r="AA272">
            <v>4287800</v>
          </cell>
          <cell r="AB272">
            <v>-4287800</v>
          </cell>
          <cell r="AC272">
            <v>-4287800</v>
          </cell>
          <cell r="AD272">
            <v>-2809384</v>
          </cell>
          <cell r="AE272">
            <v>-2809384</v>
          </cell>
          <cell r="AF272">
            <v>-0.39584488721160394</v>
          </cell>
          <cell r="AG272">
            <v>-0.39584488721160394</v>
          </cell>
          <cell r="AH272">
            <v>0</v>
          </cell>
          <cell r="AI272">
            <v>1500000</v>
          </cell>
          <cell r="AJ272">
            <v>0</v>
          </cell>
          <cell r="AK272">
            <v>-1500000</v>
          </cell>
          <cell r="AL272" t="str">
            <v/>
          </cell>
          <cell r="AM272">
            <v>-1</v>
          </cell>
          <cell r="AN272">
            <v>-730000</v>
          </cell>
          <cell r="AO272">
            <v>-730000</v>
          </cell>
          <cell r="AP272">
            <v>3557800</v>
          </cell>
          <cell r="AQ272">
            <v>3557800</v>
          </cell>
        </row>
        <row r="273">
          <cell r="B273">
            <v>20615</v>
          </cell>
          <cell r="C273">
            <v>15</v>
          </cell>
          <cell r="D273" t="str">
            <v>Promotion des modes de production - AC</v>
          </cell>
          <cell r="E273" t="str">
            <v>oui</v>
          </cell>
          <cell r="F273" t="str">
            <v>AT</v>
          </cell>
          <cell r="H273">
            <v>386249</v>
          </cell>
          <cell r="I273">
            <v>516249</v>
          </cell>
          <cell r="J273">
            <v>386249</v>
          </cell>
          <cell r="K273">
            <v>516249</v>
          </cell>
          <cell r="L273">
            <v>200000</v>
          </cell>
          <cell r="M273">
            <v>214858</v>
          </cell>
          <cell r="N273">
            <v>-186249</v>
          </cell>
          <cell r="O273">
            <v>-301391</v>
          </cell>
          <cell r="P273">
            <v>-0.48219930666487165</v>
          </cell>
          <cell r="Q273">
            <v>-0.58380936331111533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414000</v>
          </cell>
          <cell r="AA273">
            <v>414000</v>
          </cell>
          <cell r="AB273">
            <v>-414000</v>
          </cell>
          <cell r="AC273">
            <v>-414000</v>
          </cell>
          <cell r="AD273">
            <v>27751</v>
          </cell>
          <cell r="AE273">
            <v>-102249</v>
          </cell>
          <cell r="AF273">
            <v>7.184743520371574E-2</v>
          </cell>
          <cell r="AG273">
            <v>-0.1980614006031973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/>
          </cell>
          <cell r="AM273" t="str">
            <v/>
          </cell>
          <cell r="AN273">
            <v>0</v>
          </cell>
          <cell r="AO273">
            <v>0</v>
          </cell>
          <cell r="AP273">
            <v>414000</v>
          </cell>
          <cell r="AQ273">
            <v>414000</v>
          </cell>
        </row>
        <row r="274">
          <cell r="B274">
            <v>20616</v>
          </cell>
          <cell r="C274">
            <v>16</v>
          </cell>
          <cell r="D274" t="str">
            <v>Promotion des modes de production - SD</v>
          </cell>
          <cell r="E274" t="str">
            <v>oui</v>
          </cell>
          <cell r="F274" t="str">
            <v>AT</v>
          </cell>
          <cell r="H274">
            <v>607762</v>
          </cell>
          <cell r="I274">
            <v>607762</v>
          </cell>
          <cell r="J274">
            <v>607762</v>
          </cell>
          <cell r="K274">
            <v>607762</v>
          </cell>
          <cell r="L274">
            <v>1183600</v>
          </cell>
          <cell r="M274">
            <v>1034525</v>
          </cell>
          <cell r="N274">
            <v>575838</v>
          </cell>
          <cell r="O274">
            <v>426763</v>
          </cell>
          <cell r="P274">
            <v>0.94747285944168935</v>
          </cell>
          <cell r="Q274">
            <v>0.7021876984740737</v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533000</v>
          </cell>
          <cell r="AA274">
            <v>533000</v>
          </cell>
          <cell r="AB274">
            <v>-533000</v>
          </cell>
          <cell r="AC274">
            <v>-533000</v>
          </cell>
          <cell r="AD274">
            <v>-74762</v>
          </cell>
          <cell r="AE274">
            <v>-74762</v>
          </cell>
          <cell r="AF274">
            <v>-0.12301196850082763</v>
          </cell>
          <cell r="AG274">
            <v>-0.12301196850082763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/>
          </cell>
          <cell r="AM274" t="str">
            <v/>
          </cell>
          <cell r="AN274">
            <v>0</v>
          </cell>
          <cell r="AO274">
            <v>0</v>
          </cell>
          <cell r="AP274">
            <v>533000</v>
          </cell>
          <cell r="AQ274">
            <v>533000</v>
          </cell>
        </row>
        <row r="275">
          <cell r="B275" t="str">
            <v/>
          </cell>
          <cell r="C275" t="str">
            <v>Action 2</v>
          </cell>
          <cell r="D275" t="str">
            <v>Maladies animales et protection des animaux</v>
          </cell>
          <cell r="E275" t="str">
            <v/>
          </cell>
          <cell r="F275" t="str">
            <v/>
          </cell>
          <cell r="H275">
            <v>88904449</v>
          </cell>
          <cell r="I275">
            <v>99258020</v>
          </cell>
          <cell r="J275">
            <v>88904449</v>
          </cell>
          <cell r="K275">
            <v>99258020</v>
          </cell>
          <cell r="L275">
            <v>161794157</v>
          </cell>
          <cell r="M275">
            <v>175002236</v>
          </cell>
          <cell r="N275">
            <v>72889708</v>
          </cell>
          <cell r="O275">
            <v>75744216</v>
          </cell>
          <cell r="P275">
            <v>0.81986569648499819</v>
          </cell>
          <cell r="Q275">
            <v>0.76310424084623085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-1</v>
          </cell>
          <cell r="Y275">
            <v>-1</v>
          </cell>
          <cell r="Z275">
            <v>101431949</v>
          </cell>
          <cell r="AA275">
            <v>109785520</v>
          </cell>
          <cell r="AB275">
            <v>-101431949</v>
          </cell>
          <cell r="AC275">
            <v>-109785520</v>
          </cell>
          <cell r="AD275">
            <v>12527500</v>
          </cell>
          <cell r="AE275">
            <v>10527500</v>
          </cell>
          <cell r="AF275">
            <v>0.14090970857937604</v>
          </cell>
          <cell r="AG275">
            <v>0.1060619585198254</v>
          </cell>
          <cell r="AH275">
            <v>0</v>
          </cell>
          <cell r="AI275">
            <v>63800000</v>
          </cell>
          <cell r="AJ275">
            <v>0</v>
          </cell>
          <cell r="AK275">
            <v>-14608079</v>
          </cell>
          <cell r="AL275" t="str">
            <v/>
          </cell>
          <cell r="AM275">
            <v>-0.22896675548589343</v>
          </cell>
          <cell r="AN275">
            <v>-900000</v>
          </cell>
          <cell r="AO275">
            <v>-900000</v>
          </cell>
          <cell r="AP275">
            <v>100531949</v>
          </cell>
          <cell r="AQ275">
            <v>108885520</v>
          </cell>
        </row>
        <row r="276">
          <cell r="B276">
            <v>20620</v>
          </cell>
          <cell r="C276">
            <v>20</v>
          </cell>
          <cell r="D276" t="str">
            <v>Lutte contre les EST - AC</v>
          </cell>
          <cell r="E276" t="str">
            <v>oui</v>
          </cell>
          <cell r="F276" t="str">
            <v>AT</v>
          </cell>
          <cell r="H276">
            <v>47228</v>
          </cell>
          <cell r="I276">
            <v>47228</v>
          </cell>
          <cell r="J276">
            <v>47228</v>
          </cell>
          <cell r="K276">
            <v>47228</v>
          </cell>
          <cell r="L276">
            <v>90000</v>
          </cell>
          <cell r="M276">
            <v>90000</v>
          </cell>
          <cell r="N276">
            <v>42772</v>
          </cell>
          <cell r="O276">
            <v>42772</v>
          </cell>
          <cell r="P276">
            <v>0.90564919115778775</v>
          </cell>
          <cell r="Q276">
            <v>0.90564919115778775</v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47228</v>
          </cell>
          <cell r="AA276">
            <v>47228</v>
          </cell>
          <cell r="AB276">
            <v>-47228</v>
          </cell>
          <cell r="AC276">
            <v>-47228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/>
          </cell>
          <cell r="AM276" t="str">
            <v/>
          </cell>
          <cell r="AN276">
            <v>0</v>
          </cell>
          <cell r="AO276">
            <v>0</v>
          </cell>
          <cell r="AP276">
            <v>47228</v>
          </cell>
          <cell r="AQ276">
            <v>47228</v>
          </cell>
        </row>
        <row r="277">
          <cell r="B277">
            <v>20621</v>
          </cell>
          <cell r="C277">
            <v>21</v>
          </cell>
          <cell r="D277" t="str">
            <v>Lutte contre les EST - SD</v>
          </cell>
          <cell r="E277" t="str">
            <v>oui</v>
          </cell>
          <cell r="F277" t="str">
            <v>AT</v>
          </cell>
          <cell r="H277">
            <v>32316994</v>
          </cell>
          <cell r="I277">
            <v>47413905</v>
          </cell>
          <cell r="J277">
            <v>32316994</v>
          </cell>
          <cell r="K277">
            <v>47413905</v>
          </cell>
          <cell r="L277">
            <v>83932785</v>
          </cell>
          <cell r="M277">
            <v>89943987</v>
          </cell>
          <cell r="N277">
            <v>51615791</v>
          </cell>
          <cell r="O277">
            <v>42530082</v>
          </cell>
          <cell r="P277">
            <v>1.5971717852223508</v>
          </cell>
          <cell r="Q277">
            <v>0.89699597618040527</v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32315279</v>
          </cell>
          <cell r="AA277">
            <v>40230913</v>
          </cell>
          <cell r="AB277">
            <v>-32315279</v>
          </cell>
          <cell r="AC277">
            <v>-40230913</v>
          </cell>
          <cell r="AD277">
            <v>-1715</v>
          </cell>
          <cell r="AE277">
            <v>-7182992</v>
          </cell>
          <cell r="AF277">
            <v>-5.3068054535022657E-5</v>
          </cell>
          <cell r="AG277">
            <v>-0.15149547374340924</v>
          </cell>
          <cell r="AH277">
            <v>0</v>
          </cell>
          <cell r="AI277">
            <v>56700000</v>
          </cell>
          <cell r="AJ277">
            <v>0</v>
          </cell>
          <cell r="AK277">
            <v>-13108079</v>
          </cell>
          <cell r="AL277" t="str">
            <v/>
          </cell>
          <cell r="AM277">
            <v>-0.23118305114638449</v>
          </cell>
          <cell r="AN277">
            <v>-900000</v>
          </cell>
          <cell r="AO277">
            <v>-900000</v>
          </cell>
          <cell r="AP277">
            <v>31415279</v>
          </cell>
          <cell r="AQ277">
            <v>39330913</v>
          </cell>
        </row>
        <row r="278">
          <cell r="B278">
            <v>20622</v>
          </cell>
          <cell r="C278">
            <v>22</v>
          </cell>
          <cell r="D278" t="str">
            <v>Gestion des maladies animales hors EST - AC</v>
          </cell>
          <cell r="E278" t="str">
            <v>oui</v>
          </cell>
          <cell r="F278" t="str">
            <v>AT</v>
          </cell>
          <cell r="H278">
            <v>1746933</v>
          </cell>
          <cell r="I278">
            <v>1964370</v>
          </cell>
          <cell r="J278">
            <v>1746933</v>
          </cell>
          <cell r="K278">
            <v>1964370</v>
          </cell>
          <cell r="L278">
            <v>2800650</v>
          </cell>
          <cell r="M278">
            <v>4055660</v>
          </cell>
          <cell r="N278">
            <v>1053717</v>
          </cell>
          <cell r="O278">
            <v>2091290</v>
          </cell>
          <cell r="P278">
            <v>0.60318111799364948</v>
          </cell>
          <cell r="Q278">
            <v>1.0646110457805811</v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1746933</v>
          </cell>
          <cell r="AA278">
            <v>1964370</v>
          </cell>
          <cell r="AB278">
            <v>-1746933</v>
          </cell>
          <cell r="AC278">
            <v>-1964370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 t="str">
            <v/>
          </cell>
          <cell r="AN278">
            <v>0</v>
          </cell>
          <cell r="AO278">
            <v>0</v>
          </cell>
          <cell r="AP278">
            <v>1746933</v>
          </cell>
          <cell r="AQ278">
            <v>1964370</v>
          </cell>
        </row>
        <row r="279">
          <cell r="B279">
            <v>20623</v>
          </cell>
          <cell r="C279">
            <v>23</v>
          </cell>
          <cell r="D279" t="str">
            <v>Gestion des maladies animales hors EST - SD</v>
          </cell>
          <cell r="E279" t="str">
            <v>oui</v>
          </cell>
          <cell r="F279" t="str">
            <v>AT</v>
          </cell>
          <cell r="H279">
            <v>35635620</v>
          </cell>
          <cell r="I279">
            <v>32089304</v>
          </cell>
          <cell r="J279">
            <v>35635620</v>
          </cell>
          <cell r="K279">
            <v>32089304</v>
          </cell>
          <cell r="L279">
            <v>53548458</v>
          </cell>
          <cell r="M279">
            <v>57078714</v>
          </cell>
          <cell r="N279">
            <v>17912838</v>
          </cell>
          <cell r="O279">
            <v>24989410</v>
          </cell>
          <cell r="P279">
            <v>0.50266665768688745</v>
          </cell>
          <cell r="Q279">
            <v>0.77874577772082565</v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34677460</v>
          </cell>
          <cell r="AA279">
            <v>35897960</v>
          </cell>
          <cell r="AB279">
            <v>-34677460</v>
          </cell>
          <cell r="AC279">
            <v>-35897960</v>
          </cell>
          <cell r="AD279">
            <v>-958160</v>
          </cell>
          <cell r="AE279">
            <v>3808656</v>
          </cell>
          <cell r="AF279">
            <v>-2.6887703932189196E-2</v>
          </cell>
          <cell r="AG279">
            <v>0.11868926792553681</v>
          </cell>
          <cell r="AH279">
            <v>0</v>
          </cell>
          <cell r="AI279">
            <v>5600000</v>
          </cell>
          <cell r="AJ279">
            <v>0</v>
          </cell>
          <cell r="AK279">
            <v>0</v>
          </cell>
          <cell r="AL279" t="str">
            <v/>
          </cell>
          <cell r="AM279">
            <v>0</v>
          </cell>
          <cell r="AN279">
            <v>0</v>
          </cell>
          <cell r="AO279">
            <v>0</v>
          </cell>
          <cell r="AP279">
            <v>34677460</v>
          </cell>
          <cell r="AQ279">
            <v>35897960</v>
          </cell>
        </row>
        <row r="280">
          <cell r="B280">
            <v>20624</v>
          </cell>
          <cell r="C280">
            <v>24</v>
          </cell>
          <cell r="D280" t="str">
            <v>Plans d’urgence contre les épizooties - AC</v>
          </cell>
          <cell r="E280" t="str">
            <v>oui</v>
          </cell>
          <cell r="F280" t="str">
            <v>AT</v>
          </cell>
          <cell r="H280">
            <v>248457</v>
          </cell>
          <cell r="I280">
            <v>289624</v>
          </cell>
          <cell r="J280">
            <v>248457</v>
          </cell>
          <cell r="K280">
            <v>289624</v>
          </cell>
          <cell r="L280">
            <v>1100000</v>
          </cell>
          <cell r="M280">
            <v>2214543</v>
          </cell>
          <cell r="N280">
            <v>851543</v>
          </cell>
          <cell r="O280">
            <v>1924919</v>
          </cell>
          <cell r="P280">
            <v>3.4273254526940273</v>
          </cell>
          <cell r="Q280">
            <v>6.6462689556114132</v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2248457</v>
          </cell>
          <cell r="AA280">
            <v>2289624</v>
          </cell>
          <cell r="AB280">
            <v>-2248457</v>
          </cell>
          <cell r="AC280">
            <v>-2289624</v>
          </cell>
          <cell r="AD280">
            <v>2000000</v>
          </cell>
          <cell r="AE280">
            <v>2000000</v>
          </cell>
          <cell r="AF280">
            <v>8.0496826412618674</v>
          </cell>
          <cell r="AG280">
            <v>6.9055050686407204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/>
          </cell>
          <cell r="AM280" t="str">
            <v/>
          </cell>
          <cell r="AN280">
            <v>0</v>
          </cell>
          <cell r="AO280">
            <v>0</v>
          </cell>
          <cell r="AP280">
            <v>2248457</v>
          </cell>
          <cell r="AQ280">
            <v>2289624</v>
          </cell>
        </row>
        <row r="281">
          <cell r="B281">
            <v>20625</v>
          </cell>
          <cell r="C281">
            <v>25</v>
          </cell>
          <cell r="D281" t="str">
            <v>Plans d’urgence contre les épizooties - SD</v>
          </cell>
          <cell r="E281" t="str">
            <v>oui</v>
          </cell>
          <cell r="F281" t="str">
            <v>AT</v>
          </cell>
          <cell r="H281">
            <v>1082655</v>
          </cell>
          <cell r="I281">
            <v>1134555</v>
          </cell>
          <cell r="J281">
            <v>1082655</v>
          </cell>
          <cell r="K281">
            <v>1134555</v>
          </cell>
          <cell r="L281">
            <v>1100700</v>
          </cell>
          <cell r="M281">
            <v>1123896</v>
          </cell>
          <cell r="N281">
            <v>18045</v>
          </cell>
          <cell r="O281">
            <v>-10659</v>
          </cell>
          <cell r="P281">
            <v>1.6667359408121699E-2</v>
          </cell>
          <cell r="Q281">
            <v>-9.3948728796752912E-3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10586484</v>
          </cell>
          <cell r="AA281">
            <v>8545317</v>
          </cell>
          <cell r="AB281">
            <v>-10586484</v>
          </cell>
          <cell r="AC281">
            <v>-8545317</v>
          </cell>
          <cell r="AD281">
            <v>9503829</v>
          </cell>
          <cell r="AE281">
            <v>7410762</v>
          </cell>
          <cell r="AF281">
            <v>8.7782617731410291</v>
          </cell>
          <cell r="AG281">
            <v>6.5318666790063062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/>
          </cell>
          <cell r="AM281" t="str">
            <v/>
          </cell>
          <cell r="AN281">
            <v>0</v>
          </cell>
          <cell r="AO281">
            <v>0</v>
          </cell>
          <cell r="AP281">
            <v>10586484</v>
          </cell>
          <cell r="AQ281">
            <v>8545317</v>
          </cell>
        </row>
        <row r="282">
          <cell r="B282">
            <v>20626</v>
          </cell>
          <cell r="C282">
            <v>26</v>
          </cell>
          <cell r="D282" t="str">
            <v>Identification des animaux</v>
          </cell>
          <cell r="E282" t="str">
            <v>oui</v>
          </cell>
          <cell r="F282" t="str">
            <v>AT</v>
          </cell>
          <cell r="H282">
            <v>8034239</v>
          </cell>
          <cell r="I282">
            <v>6777222</v>
          </cell>
          <cell r="J282">
            <v>8034239</v>
          </cell>
          <cell r="K282">
            <v>6777222</v>
          </cell>
          <cell r="L282">
            <v>8795800</v>
          </cell>
          <cell r="M282">
            <v>7958833</v>
          </cell>
          <cell r="N282">
            <v>761561</v>
          </cell>
          <cell r="O282">
            <v>1181611</v>
          </cell>
          <cell r="P282">
            <v>9.4789438053809447E-2</v>
          </cell>
          <cell r="Q282">
            <v>0.17435034590869239</v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10090285</v>
          </cell>
          <cell r="AA282">
            <v>10090285</v>
          </cell>
          <cell r="AB282">
            <v>-10090285</v>
          </cell>
          <cell r="AC282">
            <v>-10090285</v>
          </cell>
          <cell r="AD282">
            <v>2056046</v>
          </cell>
          <cell r="AE282">
            <v>3313063</v>
          </cell>
          <cell r="AF282">
            <v>0.25591048511252901</v>
          </cell>
          <cell r="AG282">
            <v>0.48885265968858627</v>
          </cell>
          <cell r="AH282">
            <v>0</v>
          </cell>
          <cell r="AI282">
            <v>1500000</v>
          </cell>
          <cell r="AJ282">
            <v>0</v>
          </cell>
          <cell r="AK282">
            <v>-1500000</v>
          </cell>
          <cell r="AL282" t="str">
            <v/>
          </cell>
          <cell r="AM282">
            <v>-1</v>
          </cell>
          <cell r="AN282">
            <v>0</v>
          </cell>
          <cell r="AO282">
            <v>0</v>
          </cell>
          <cell r="AP282">
            <v>10090285</v>
          </cell>
          <cell r="AQ282">
            <v>10090285</v>
          </cell>
        </row>
        <row r="283">
          <cell r="B283">
            <v>20627</v>
          </cell>
          <cell r="C283">
            <v>27</v>
          </cell>
          <cell r="D283" t="str">
            <v>Protection des animaux - AC</v>
          </cell>
          <cell r="E283" t="str">
            <v>oui</v>
          </cell>
          <cell r="F283" t="str">
            <v>AT</v>
          </cell>
          <cell r="H283">
            <v>139198</v>
          </cell>
          <cell r="I283">
            <v>150465</v>
          </cell>
          <cell r="J283">
            <v>139198</v>
          </cell>
          <cell r="K283">
            <v>150465</v>
          </cell>
          <cell r="L283">
            <v>198000</v>
          </cell>
          <cell r="M283">
            <v>232231</v>
          </cell>
          <cell r="N283">
            <v>58802</v>
          </cell>
          <cell r="O283">
            <v>81766</v>
          </cell>
          <cell r="P283">
            <v>0.42243423037687322</v>
          </cell>
          <cell r="Q283">
            <v>0.54342205828598011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139198</v>
          </cell>
          <cell r="AA283">
            <v>150465</v>
          </cell>
          <cell r="AB283">
            <v>-139198</v>
          </cell>
          <cell r="AC283">
            <v>-150465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/>
          </cell>
          <cell r="AM283" t="str">
            <v/>
          </cell>
          <cell r="AN283">
            <v>0</v>
          </cell>
          <cell r="AO283">
            <v>0</v>
          </cell>
          <cell r="AP283">
            <v>139198</v>
          </cell>
          <cell r="AQ283">
            <v>150465</v>
          </cell>
        </row>
        <row r="284">
          <cell r="B284">
            <v>20628</v>
          </cell>
          <cell r="C284">
            <v>28</v>
          </cell>
          <cell r="D284" t="str">
            <v>Protection des animaux - SD</v>
          </cell>
          <cell r="E284" t="str">
            <v>oui</v>
          </cell>
          <cell r="F284" t="str">
            <v>AT</v>
          </cell>
          <cell r="H284">
            <v>301040</v>
          </cell>
          <cell r="I284">
            <v>346440</v>
          </cell>
          <cell r="J284">
            <v>301040</v>
          </cell>
          <cell r="K284">
            <v>346440</v>
          </cell>
          <cell r="L284">
            <v>260000</v>
          </cell>
          <cell r="M284">
            <v>226871</v>
          </cell>
          <cell r="N284">
            <v>-41040</v>
          </cell>
          <cell r="O284">
            <v>-119569</v>
          </cell>
          <cell r="P284">
            <v>-0.13632739835237842</v>
          </cell>
          <cell r="Q284">
            <v>-0.34513624292806833</v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228540</v>
          </cell>
          <cell r="AA284">
            <v>217273</v>
          </cell>
          <cell r="AB284">
            <v>-228540</v>
          </cell>
          <cell r="AC284">
            <v>-217273</v>
          </cell>
          <cell r="AD284">
            <v>-72500</v>
          </cell>
          <cell r="AE284">
            <v>-129167</v>
          </cell>
          <cell r="AF284">
            <v>-0.24083178315174064</v>
          </cell>
          <cell r="AG284">
            <v>-0.37284089597044223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/>
          </cell>
          <cell r="AM284" t="str">
            <v/>
          </cell>
          <cell r="AN284">
            <v>0</v>
          </cell>
          <cell r="AO284">
            <v>0</v>
          </cell>
          <cell r="AP284">
            <v>228540</v>
          </cell>
          <cell r="AQ284">
            <v>217273</v>
          </cell>
        </row>
        <row r="285">
          <cell r="B285">
            <v>20629</v>
          </cell>
          <cell r="C285">
            <v>29</v>
          </cell>
          <cell r="D285" t="str">
            <v>Contrôle de l’alimentation animale et du médicament vétérinaire</v>
          </cell>
          <cell r="E285" t="str">
            <v>oui</v>
          </cell>
          <cell r="F285" t="str">
            <v>AT</v>
          </cell>
          <cell r="H285">
            <v>9352085</v>
          </cell>
          <cell r="I285">
            <v>9044907</v>
          </cell>
          <cell r="J285">
            <v>9352085</v>
          </cell>
          <cell r="K285">
            <v>9044907</v>
          </cell>
          <cell r="L285">
            <v>9967764</v>
          </cell>
          <cell r="M285">
            <v>12077501</v>
          </cell>
          <cell r="N285">
            <v>615679</v>
          </cell>
          <cell r="O285">
            <v>3032594</v>
          </cell>
          <cell r="P285">
            <v>6.5833340907401935E-2</v>
          </cell>
          <cell r="Q285">
            <v>0.33528194375022319</v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9352085</v>
          </cell>
          <cell r="AA285">
            <v>10352085</v>
          </cell>
          <cell r="AB285">
            <v>-9352085</v>
          </cell>
          <cell r="AC285">
            <v>-10352085</v>
          </cell>
          <cell r="AD285">
            <v>0</v>
          </cell>
          <cell r="AE285">
            <v>1307178</v>
          </cell>
          <cell r="AF285">
            <v>0</v>
          </cell>
          <cell r="AG285">
            <v>0.14452088893782988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/>
          </cell>
          <cell r="AM285" t="str">
            <v/>
          </cell>
          <cell r="AN285">
            <v>0</v>
          </cell>
          <cell r="AO285">
            <v>0</v>
          </cell>
          <cell r="AP285">
            <v>9352085</v>
          </cell>
          <cell r="AQ285">
            <v>10352085</v>
          </cell>
        </row>
        <row r="286">
          <cell r="B286" t="str">
            <v/>
          </cell>
          <cell r="C286" t="str">
            <v>Action 3</v>
          </cell>
          <cell r="D286" t="str">
            <v>Risques sanitaires liés aux aliments</v>
          </cell>
          <cell r="E286" t="str">
            <v/>
          </cell>
          <cell r="F286" t="str">
            <v/>
          </cell>
          <cell r="H286">
            <v>19534476</v>
          </cell>
          <cell r="I286">
            <v>19534476</v>
          </cell>
          <cell r="J286">
            <v>19534476</v>
          </cell>
          <cell r="K286">
            <v>19534476</v>
          </cell>
          <cell r="L286">
            <v>26320425</v>
          </cell>
          <cell r="M286">
            <v>24952606</v>
          </cell>
          <cell r="N286">
            <v>6785949</v>
          </cell>
          <cell r="O286">
            <v>5418130</v>
          </cell>
          <cell r="P286">
            <v>0.34738321109816306</v>
          </cell>
          <cell r="Q286">
            <v>0.27736244371233709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-1</v>
          </cell>
          <cell r="Y286">
            <v>-1</v>
          </cell>
          <cell r="Z286">
            <v>26934476</v>
          </cell>
          <cell r="AA286">
            <v>26934476</v>
          </cell>
          <cell r="AB286">
            <v>-26934476</v>
          </cell>
          <cell r="AC286">
            <v>-26934476</v>
          </cell>
          <cell r="AD286">
            <v>7400000</v>
          </cell>
          <cell r="AE286">
            <v>7400000</v>
          </cell>
          <cell r="AF286">
            <v>0.37881743027046133</v>
          </cell>
          <cell r="AG286">
            <v>0.37881743027046133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/>
          </cell>
          <cell r="AM286" t="str">
            <v/>
          </cell>
          <cell r="AN286">
            <v>0</v>
          </cell>
          <cell r="AO286">
            <v>0</v>
          </cell>
          <cell r="AP286">
            <v>26934476</v>
          </cell>
          <cell r="AQ286">
            <v>26934476</v>
          </cell>
        </row>
        <row r="287">
          <cell r="B287">
            <v>20630</v>
          </cell>
          <cell r="C287">
            <v>30</v>
          </cell>
          <cell r="D287" t="str">
            <v>Inspection dans les abattoirs et criées</v>
          </cell>
          <cell r="E287" t="str">
            <v>oui</v>
          </cell>
          <cell r="F287" t="str">
            <v>AT</v>
          </cell>
          <cell r="H287">
            <v>3556370</v>
          </cell>
          <cell r="I287">
            <v>3496370</v>
          </cell>
          <cell r="J287">
            <v>3556370</v>
          </cell>
          <cell r="K287">
            <v>3496370</v>
          </cell>
          <cell r="L287">
            <v>8745200</v>
          </cell>
          <cell r="M287">
            <v>8014868</v>
          </cell>
          <cell r="N287">
            <v>5188830</v>
          </cell>
          <cell r="O287">
            <v>4518498</v>
          </cell>
          <cell r="P287">
            <v>1.4590242297623701</v>
          </cell>
          <cell r="Q287">
            <v>1.2923397695324008</v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9356370</v>
          </cell>
          <cell r="AA287">
            <v>9356370</v>
          </cell>
          <cell r="AB287">
            <v>-9356370</v>
          </cell>
          <cell r="AC287">
            <v>-9356370</v>
          </cell>
          <cell r="AD287">
            <v>5800000</v>
          </cell>
          <cell r="AE287">
            <v>5860000</v>
          </cell>
          <cell r="AF287">
            <v>1.630876427368356</v>
          </cell>
          <cell r="AG287">
            <v>1.6760239905959609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/>
          </cell>
          <cell r="AM287" t="str">
            <v/>
          </cell>
          <cell r="AN287">
            <v>0</v>
          </cell>
          <cell r="AO287">
            <v>0</v>
          </cell>
          <cell r="AP287">
            <v>9356370</v>
          </cell>
          <cell r="AQ287">
            <v>9356370</v>
          </cell>
        </row>
        <row r="288">
          <cell r="B288">
            <v>20631</v>
          </cell>
          <cell r="C288">
            <v>31</v>
          </cell>
          <cell r="D288" t="str">
            <v>Inspection dans les autres établissements</v>
          </cell>
          <cell r="E288" t="str">
            <v>oui</v>
          </cell>
          <cell r="F288" t="str">
            <v>AT</v>
          </cell>
          <cell r="H288">
            <v>3503945</v>
          </cell>
          <cell r="I288">
            <v>3388530</v>
          </cell>
          <cell r="J288">
            <v>3503945</v>
          </cell>
          <cell r="K288">
            <v>3388530</v>
          </cell>
          <cell r="L288">
            <v>3822400</v>
          </cell>
          <cell r="M288">
            <v>3663658</v>
          </cell>
          <cell r="N288">
            <v>318455</v>
          </cell>
          <cell r="O288">
            <v>275128</v>
          </cell>
          <cell r="P288">
            <v>9.0884702813543022E-2</v>
          </cell>
          <cell r="Q288">
            <v>8.1193910043588224E-2</v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3503945</v>
          </cell>
          <cell r="AA288">
            <v>3503945</v>
          </cell>
          <cell r="AB288">
            <v>-3503945</v>
          </cell>
          <cell r="AC288">
            <v>-3503945</v>
          </cell>
          <cell r="AD288">
            <v>0</v>
          </cell>
          <cell r="AE288">
            <v>115415</v>
          </cell>
          <cell r="AF288">
            <v>0</v>
          </cell>
          <cell r="AG288">
            <v>3.4060492307873919E-2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/>
          </cell>
          <cell r="AM288" t="str">
            <v/>
          </cell>
          <cell r="AN288">
            <v>0</v>
          </cell>
          <cell r="AO288">
            <v>0</v>
          </cell>
          <cell r="AP288">
            <v>3503945</v>
          </cell>
          <cell r="AQ288">
            <v>3503945</v>
          </cell>
        </row>
        <row r="289">
          <cell r="B289">
            <v>20632</v>
          </cell>
          <cell r="C289">
            <v>32</v>
          </cell>
          <cell r="D289" t="str">
            <v>Contrôles à l’importation en provenance des pays tiers</v>
          </cell>
          <cell r="E289" t="str">
            <v>oui</v>
          </cell>
          <cell r="F289" t="str">
            <v>AT</v>
          </cell>
          <cell r="H289">
            <v>421681</v>
          </cell>
          <cell r="I289">
            <v>437171</v>
          </cell>
          <cell r="J289">
            <v>421681</v>
          </cell>
          <cell r="K289">
            <v>437171</v>
          </cell>
          <cell r="L289">
            <v>424010</v>
          </cell>
          <cell r="M289">
            <v>443077</v>
          </cell>
          <cell r="N289">
            <v>2329</v>
          </cell>
          <cell r="O289">
            <v>5906</v>
          </cell>
          <cell r="P289">
            <v>5.5231324152617738E-3</v>
          </cell>
          <cell r="Q289">
            <v>1.3509587781440215E-2</v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421681</v>
          </cell>
          <cell r="AA289">
            <v>421681</v>
          </cell>
          <cell r="AB289">
            <v>-421681</v>
          </cell>
          <cell r="AC289">
            <v>-421681</v>
          </cell>
          <cell r="AD289">
            <v>0</v>
          </cell>
          <cell r="AE289">
            <v>-15490</v>
          </cell>
          <cell r="AF289">
            <v>0</v>
          </cell>
          <cell r="AG289">
            <v>-3.5432359419998123E-2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/>
          </cell>
          <cell r="AM289" t="str">
            <v/>
          </cell>
          <cell r="AN289">
            <v>0</v>
          </cell>
          <cell r="AO289">
            <v>0</v>
          </cell>
          <cell r="AP289">
            <v>421681</v>
          </cell>
          <cell r="AQ289">
            <v>421681</v>
          </cell>
        </row>
        <row r="290">
          <cell r="B290">
            <v>20633</v>
          </cell>
          <cell r="C290">
            <v>33</v>
          </cell>
          <cell r="D290" t="str">
            <v>Lutte contre les salmonelles en élevage - AC</v>
          </cell>
          <cell r="E290" t="str">
            <v>oui</v>
          </cell>
          <cell r="F290" t="str">
            <v>AT</v>
          </cell>
          <cell r="H290">
            <v>348410</v>
          </cell>
          <cell r="I290">
            <v>298410</v>
          </cell>
          <cell r="J290">
            <v>348410</v>
          </cell>
          <cell r="K290">
            <v>298410</v>
          </cell>
          <cell r="L290">
            <v>465000</v>
          </cell>
          <cell r="M290">
            <v>952670</v>
          </cell>
          <cell r="N290">
            <v>116590</v>
          </cell>
          <cell r="O290">
            <v>654260</v>
          </cell>
          <cell r="P290">
            <v>0.33463448236273358</v>
          </cell>
          <cell r="Q290">
            <v>2.1924868469555312</v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618410</v>
          </cell>
          <cell r="AA290">
            <v>568410</v>
          </cell>
          <cell r="AB290">
            <v>-618410</v>
          </cell>
          <cell r="AC290">
            <v>-568410</v>
          </cell>
          <cell r="AD290">
            <v>270000</v>
          </cell>
          <cell r="AE290">
            <v>270000</v>
          </cell>
          <cell r="AF290">
            <v>0.77494905427513561</v>
          </cell>
          <cell r="AG290">
            <v>0.90479541570322708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/>
          </cell>
          <cell r="AM290" t="str">
            <v/>
          </cell>
          <cell r="AN290">
            <v>0</v>
          </cell>
          <cell r="AO290">
            <v>0</v>
          </cell>
          <cell r="AP290">
            <v>618410</v>
          </cell>
          <cell r="AQ290">
            <v>568410</v>
          </cell>
        </row>
        <row r="291">
          <cell r="B291">
            <v>20634</v>
          </cell>
          <cell r="C291">
            <v>34</v>
          </cell>
          <cell r="D291" t="str">
            <v>Lutte contre les salmonelles en élevage - SD</v>
          </cell>
          <cell r="E291" t="str">
            <v>oui</v>
          </cell>
          <cell r="F291" t="str">
            <v>AT</v>
          </cell>
          <cell r="H291">
            <v>9555772</v>
          </cell>
          <cell r="I291">
            <v>9717697</v>
          </cell>
          <cell r="J291">
            <v>9555772</v>
          </cell>
          <cell r="K291">
            <v>9717697</v>
          </cell>
          <cell r="L291">
            <v>10305165</v>
          </cell>
          <cell r="M291">
            <v>8854935</v>
          </cell>
          <cell r="N291">
            <v>749393</v>
          </cell>
          <cell r="O291">
            <v>-862762</v>
          </cell>
          <cell r="P291">
            <v>7.8423072463428389E-2</v>
          </cell>
          <cell r="Q291">
            <v>-8.8782558254285965E-2</v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10455772</v>
          </cell>
          <cell r="AA291">
            <v>10505772</v>
          </cell>
          <cell r="AB291">
            <v>-10455772</v>
          </cell>
          <cell r="AC291">
            <v>-10505772</v>
          </cell>
          <cell r="AD291">
            <v>900000</v>
          </cell>
          <cell r="AE291">
            <v>788075</v>
          </cell>
          <cell r="AF291">
            <v>9.4183913136479183E-2</v>
          </cell>
          <cell r="AG291">
            <v>8.1096889520222745E-2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/>
          </cell>
          <cell r="AM291" t="str">
            <v/>
          </cell>
          <cell r="AN291">
            <v>0</v>
          </cell>
          <cell r="AO291">
            <v>0</v>
          </cell>
          <cell r="AP291">
            <v>10455772</v>
          </cell>
          <cell r="AQ291">
            <v>10505772</v>
          </cell>
        </row>
        <row r="292">
          <cell r="B292">
            <v>20635</v>
          </cell>
          <cell r="C292">
            <v>35</v>
          </cell>
          <cell r="D292" t="str">
            <v>Contamination des denrées et gestion des alertes</v>
          </cell>
          <cell r="E292" t="str">
            <v>oui</v>
          </cell>
          <cell r="F292" t="str">
            <v>AT</v>
          </cell>
          <cell r="H292">
            <v>2148298</v>
          </cell>
          <cell r="I292">
            <v>2196298</v>
          </cell>
          <cell r="J292">
            <v>2148298</v>
          </cell>
          <cell r="K292">
            <v>2196298</v>
          </cell>
          <cell r="L292">
            <v>2558650</v>
          </cell>
          <cell r="M292">
            <v>3023398</v>
          </cell>
          <cell r="N292">
            <v>410352</v>
          </cell>
          <cell r="O292">
            <v>827100</v>
          </cell>
          <cell r="P292">
            <v>0.19101260625853583</v>
          </cell>
          <cell r="Q292">
            <v>0.37658824075785707</v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2578298</v>
          </cell>
          <cell r="AA292">
            <v>2578298</v>
          </cell>
          <cell r="AB292">
            <v>-2578298</v>
          </cell>
          <cell r="AC292">
            <v>-2578298</v>
          </cell>
          <cell r="AD292">
            <v>430000</v>
          </cell>
          <cell r="AE292">
            <v>382000</v>
          </cell>
          <cell r="AF292">
            <v>0.20015845101564123</v>
          </cell>
          <cell r="AG292">
            <v>0.17392903877342691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/>
          </cell>
          <cell r="AM292" t="str">
            <v/>
          </cell>
          <cell r="AN292">
            <v>0</v>
          </cell>
          <cell r="AO292">
            <v>0</v>
          </cell>
          <cell r="AP292">
            <v>2578298</v>
          </cell>
          <cell r="AQ292">
            <v>2578298</v>
          </cell>
        </row>
        <row r="293">
          <cell r="B293" t="str">
            <v/>
          </cell>
          <cell r="C293" t="str">
            <v>Action 4</v>
          </cell>
          <cell r="D293" t="str">
            <v>Moyens scientifiques et techniques</v>
          </cell>
          <cell r="E293" t="str">
            <v/>
          </cell>
          <cell r="F293" t="str">
            <v/>
          </cell>
          <cell r="H293">
            <v>46979049</v>
          </cell>
          <cell r="I293">
            <v>46979049</v>
          </cell>
          <cell r="J293">
            <v>46979049</v>
          </cell>
          <cell r="K293">
            <v>46979049</v>
          </cell>
          <cell r="L293">
            <v>51778097</v>
          </cell>
          <cell r="M293">
            <v>53981863</v>
          </cell>
          <cell r="N293">
            <v>4799048</v>
          </cell>
          <cell r="O293">
            <v>7002814</v>
          </cell>
          <cell r="P293">
            <v>0.1021529405586733</v>
          </cell>
          <cell r="Q293">
            <v>0.14906248953655915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-1</v>
          </cell>
          <cell r="Y293">
            <v>-1</v>
          </cell>
          <cell r="Z293">
            <v>46967049</v>
          </cell>
          <cell r="AA293">
            <v>46967049</v>
          </cell>
          <cell r="AB293">
            <v>-46967049</v>
          </cell>
          <cell r="AC293">
            <v>-46967049</v>
          </cell>
          <cell r="AD293">
            <v>-12000</v>
          </cell>
          <cell r="AE293">
            <v>-12000</v>
          </cell>
          <cell r="AF293">
            <v>-2.5543301227745158E-4</v>
          </cell>
          <cell r="AG293">
            <v>-2.5543301227745158E-4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/>
          </cell>
          <cell r="AM293" t="str">
            <v/>
          </cell>
          <cell r="AN293">
            <v>4252517</v>
          </cell>
          <cell r="AO293">
            <v>4252517</v>
          </cell>
          <cell r="AP293">
            <v>51219566</v>
          </cell>
          <cell r="AQ293">
            <v>51219566</v>
          </cell>
        </row>
        <row r="294">
          <cell r="B294">
            <v>20640</v>
          </cell>
          <cell r="C294">
            <v>40</v>
          </cell>
          <cell r="D294" t="str">
            <v>Evaluation des risques sanitaires</v>
          </cell>
          <cell r="E294" t="str">
            <v>oui</v>
          </cell>
          <cell r="F294" t="str">
            <v>AT</v>
          </cell>
          <cell r="H294">
            <v>6431855</v>
          </cell>
          <cell r="I294">
            <v>6431855</v>
          </cell>
          <cell r="J294">
            <v>6431855</v>
          </cell>
          <cell r="K294">
            <v>6431855</v>
          </cell>
          <cell r="L294">
            <v>7504985</v>
          </cell>
          <cell r="M294">
            <v>7559200</v>
          </cell>
          <cell r="N294">
            <v>1073130</v>
          </cell>
          <cell r="O294">
            <v>1127345</v>
          </cell>
          <cell r="P294">
            <v>0.1668461120469911</v>
          </cell>
          <cell r="Q294">
            <v>0.17527525107453448</v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6586878</v>
          </cell>
          <cell r="AA294">
            <v>6586878</v>
          </cell>
          <cell r="AB294">
            <v>-6586878</v>
          </cell>
          <cell r="AC294">
            <v>-6586878</v>
          </cell>
          <cell r="AD294">
            <v>155023</v>
          </cell>
          <cell r="AE294">
            <v>155023</v>
          </cell>
          <cell r="AF294">
            <v>2.4102377929850718E-2</v>
          </cell>
          <cell r="AG294">
            <v>2.4102377929850718E-2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/>
          </cell>
          <cell r="AM294" t="str">
            <v/>
          </cell>
          <cell r="AN294">
            <v>220000</v>
          </cell>
          <cell r="AO294">
            <v>220000</v>
          </cell>
          <cell r="AP294">
            <v>6806878</v>
          </cell>
          <cell r="AQ294">
            <v>6806878</v>
          </cell>
        </row>
        <row r="295">
          <cell r="B295">
            <v>20641</v>
          </cell>
          <cell r="C295">
            <v>41</v>
          </cell>
          <cell r="D295" t="str">
            <v>Appui scientifique et technique à la gestion des risques</v>
          </cell>
          <cell r="E295" t="str">
            <v>oui</v>
          </cell>
          <cell r="F295" t="str">
            <v>AT</v>
          </cell>
          <cell r="H295">
            <v>40547194</v>
          </cell>
          <cell r="I295">
            <v>40547194</v>
          </cell>
          <cell r="J295">
            <v>40547194</v>
          </cell>
          <cell r="K295">
            <v>40547194</v>
          </cell>
          <cell r="L295">
            <v>44273112</v>
          </cell>
          <cell r="M295">
            <v>46422663</v>
          </cell>
          <cell r="N295">
            <v>3725918</v>
          </cell>
          <cell r="O295">
            <v>5875469</v>
          </cell>
          <cell r="P295">
            <v>9.1890896321950175E-2</v>
          </cell>
          <cell r="Q295">
            <v>0.14490445380758038</v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40380171</v>
          </cell>
          <cell r="AA295">
            <v>40380171</v>
          </cell>
          <cell r="AB295">
            <v>-40380171</v>
          </cell>
          <cell r="AC295">
            <v>-40380171</v>
          </cell>
          <cell r="AD295">
            <v>-167023</v>
          </cell>
          <cell r="AE295">
            <v>-167023</v>
          </cell>
          <cell r="AF295">
            <v>-4.1192246250135092E-3</v>
          </cell>
          <cell r="AG295">
            <v>-4.1192246250135092E-3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/>
          </cell>
          <cell r="AM295" t="str">
            <v/>
          </cell>
          <cell r="AN295">
            <v>4032517</v>
          </cell>
          <cell r="AO295">
            <v>4032517</v>
          </cell>
          <cell r="AP295">
            <v>44412688</v>
          </cell>
          <cell r="AQ295">
            <v>44412688</v>
          </cell>
        </row>
        <row r="296">
          <cell r="B296" t="str">
            <v/>
          </cell>
          <cell r="C296" t="str">
            <v>Action 5</v>
          </cell>
          <cell r="D296" t="str">
            <v>Elimination des farines et des coproduits animaux</v>
          </cell>
          <cell r="E296" t="str">
            <v/>
          </cell>
          <cell r="F296" t="str">
            <v/>
          </cell>
          <cell r="H296">
            <v>54707500</v>
          </cell>
          <cell r="I296">
            <v>98473300</v>
          </cell>
          <cell r="J296">
            <v>54707500</v>
          </cell>
          <cell r="K296">
            <v>98473300</v>
          </cell>
          <cell r="L296">
            <v>202000000</v>
          </cell>
          <cell r="M296">
            <v>170000000</v>
          </cell>
          <cell r="N296">
            <v>147292500</v>
          </cell>
          <cell r="O296">
            <v>71526700</v>
          </cell>
          <cell r="P296">
            <v>2.6923639354750262</v>
          </cell>
          <cell r="Q296">
            <v>0.72635628134732966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-1</v>
          </cell>
          <cell r="Y296">
            <v>-1</v>
          </cell>
          <cell r="Z296">
            <v>49000000</v>
          </cell>
          <cell r="AA296">
            <v>95473300</v>
          </cell>
          <cell r="AB296">
            <v>-49000000</v>
          </cell>
          <cell r="AC296">
            <v>-95473300</v>
          </cell>
          <cell r="AD296">
            <v>-5707500</v>
          </cell>
          <cell r="AE296">
            <v>-3000000</v>
          </cell>
          <cell r="AF296">
            <v>-0.10432756020655304</v>
          </cell>
          <cell r="AG296">
            <v>-3.0465110847305819E-2</v>
          </cell>
          <cell r="AH296">
            <v>0</v>
          </cell>
          <cell r="AI296">
            <v>72000000</v>
          </cell>
          <cell r="AJ296">
            <v>0</v>
          </cell>
          <cell r="AK296">
            <v>11600000</v>
          </cell>
          <cell r="AL296" t="str">
            <v/>
          </cell>
          <cell r="AM296">
            <v>0.16111111111111112</v>
          </cell>
          <cell r="AN296">
            <v>0</v>
          </cell>
          <cell r="AO296">
            <v>0</v>
          </cell>
          <cell r="AP296">
            <v>49000000</v>
          </cell>
          <cell r="AQ296">
            <v>95473300</v>
          </cell>
        </row>
        <row r="297">
          <cell r="B297">
            <v>20650</v>
          </cell>
          <cell r="C297">
            <v>50</v>
          </cell>
          <cell r="D297" t="str">
            <v>SPE</v>
          </cell>
          <cell r="E297" t="str">
            <v>oui</v>
          </cell>
          <cell r="F297" t="str">
            <v>AT</v>
          </cell>
          <cell r="H297">
            <v>0</v>
          </cell>
          <cell r="I297">
            <v>43765800</v>
          </cell>
          <cell r="J297">
            <v>0</v>
          </cell>
          <cell r="K297">
            <v>43765800</v>
          </cell>
          <cell r="L297">
            <v>152000000</v>
          </cell>
          <cell r="M297">
            <v>90000000</v>
          </cell>
          <cell r="N297">
            <v>152000000</v>
          </cell>
          <cell r="O297">
            <v>46234200</v>
          </cell>
          <cell r="P297" t="str">
            <v/>
          </cell>
          <cell r="Q297">
            <v>1.0564002028981534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>
            <v>43765800</v>
          </cell>
          <cell r="AB297" t="str">
            <v/>
          </cell>
          <cell r="AC297">
            <v>-43765800</v>
          </cell>
          <cell r="AD297">
            <v>0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72000000</v>
          </cell>
          <cell r="AJ297">
            <v>0</v>
          </cell>
          <cell r="AK297">
            <v>11600000</v>
          </cell>
          <cell r="AL297" t="str">
            <v/>
          </cell>
          <cell r="AM297">
            <v>0.16111111111111112</v>
          </cell>
          <cell r="AN297">
            <v>0</v>
          </cell>
          <cell r="AO297">
            <v>0</v>
          </cell>
          <cell r="AP297">
            <v>0</v>
          </cell>
          <cell r="AQ297">
            <v>43765800</v>
          </cell>
        </row>
        <row r="298">
          <cell r="B298">
            <v>20651</v>
          </cell>
          <cell r="C298">
            <v>51</v>
          </cell>
          <cell r="D298" t="str">
            <v>Farines animales</v>
          </cell>
          <cell r="E298" t="str">
            <v>oui</v>
          </cell>
          <cell r="F298" t="str">
            <v>AT</v>
          </cell>
          <cell r="H298">
            <v>54707500</v>
          </cell>
          <cell r="I298">
            <v>54707500</v>
          </cell>
          <cell r="J298">
            <v>54707500</v>
          </cell>
          <cell r="K298">
            <v>54707500</v>
          </cell>
          <cell r="L298">
            <v>50000000</v>
          </cell>
          <cell r="M298">
            <v>80000000</v>
          </cell>
          <cell r="N298">
            <v>-4707500</v>
          </cell>
          <cell r="O298">
            <v>25292500</v>
          </cell>
          <cell r="P298">
            <v>-8.6048530823013294E-2</v>
          </cell>
          <cell r="Q298">
            <v>0.46232235068317873</v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49000000</v>
          </cell>
          <cell r="AA298">
            <v>51707500</v>
          </cell>
          <cell r="AB298">
            <v>-49000000</v>
          </cell>
          <cell r="AC298">
            <v>-51707500</v>
          </cell>
          <cell r="AD298">
            <v>-5707500</v>
          </cell>
          <cell r="AE298">
            <v>-3000000</v>
          </cell>
          <cell r="AF298">
            <v>-0.10432756020655304</v>
          </cell>
          <cell r="AG298">
            <v>-5.4837088150619204E-2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/>
          </cell>
          <cell r="AM298" t="str">
            <v/>
          </cell>
          <cell r="AN298">
            <v>0</v>
          </cell>
          <cell r="AO298">
            <v>0</v>
          </cell>
          <cell r="AP298">
            <v>49000000</v>
          </cell>
          <cell r="AQ298">
            <v>51707500</v>
          </cell>
        </row>
        <row r="299">
          <cell r="B299" t="str">
            <v/>
          </cell>
          <cell r="C299" t="str">
            <v>Action 6</v>
          </cell>
          <cell r="D299" t="str">
            <v>Moyens des DDSV</v>
          </cell>
          <cell r="E299" t="str">
            <v/>
          </cell>
          <cell r="F299" t="str">
            <v/>
          </cell>
          <cell r="H299">
            <v>255143045</v>
          </cell>
          <cell r="I299">
            <v>255143045</v>
          </cell>
          <cell r="J299">
            <v>255143045</v>
          </cell>
          <cell r="K299">
            <v>255143045</v>
          </cell>
          <cell r="L299">
            <v>18846531</v>
          </cell>
          <cell r="M299">
            <v>18346531</v>
          </cell>
          <cell r="N299">
            <v>2388098</v>
          </cell>
          <cell r="O299">
            <v>1888098</v>
          </cell>
          <cell r="P299">
            <v>-0.92613347151986836</v>
          </cell>
          <cell r="Q299">
            <v>-0.92809315652715518</v>
          </cell>
          <cell r="R299">
            <v>16458433</v>
          </cell>
          <cell r="S299">
            <v>16458433</v>
          </cell>
          <cell r="T299">
            <v>258376910</v>
          </cell>
          <cell r="U299">
            <v>257002910</v>
          </cell>
          <cell r="V299">
            <v>6575015</v>
          </cell>
          <cell r="W299">
            <v>5201015</v>
          </cell>
          <cell r="X299">
            <v>1.267471351217902E-2</v>
          </cell>
          <cell r="Y299">
            <v>7.2894991121549091E-3</v>
          </cell>
          <cell r="Z299">
            <v>258521829</v>
          </cell>
          <cell r="AA299">
            <v>257147829</v>
          </cell>
          <cell r="AB299">
            <v>-144919</v>
          </cell>
          <cell r="AC299">
            <v>-144919</v>
          </cell>
          <cell r="AD299">
            <v>3378784</v>
          </cell>
          <cell r="AE299">
            <v>2004784</v>
          </cell>
          <cell r="AF299">
            <v>1.3242704695321012E-2</v>
          </cell>
          <cell r="AG299">
            <v>7.8574902952968997E-3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/>
          </cell>
          <cell r="AM299" t="str">
            <v/>
          </cell>
          <cell r="AN299">
            <v>836883</v>
          </cell>
          <cell r="AO299">
            <v>-245717</v>
          </cell>
          <cell r="AP299">
            <v>259358712</v>
          </cell>
          <cell r="AQ299">
            <v>256902112</v>
          </cell>
        </row>
        <row r="300">
          <cell r="B300">
            <v>20660</v>
          </cell>
          <cell r="C300">
            <v>60</v>
          </cell>
          <cell r="D300" t="str">
            <v>Personnel des services vétérinaires : moyens permanents</v>
          </cell>
          <cell r="E300" t="str">
            <v>oui</v>
          </cell>
          <cell r="F300" t="str">
            <v>T2</v>
          </cell>
          <cell r="H300">
            <v>206426169</v>
          </cell>
          <cell r="I300">
            <v>206426169</v>
          </cell>
          <cell r="J300">
            <v>206426169</v>
          </cell>
          <cell r="K300">
            <v>206426169</v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T300">
            <v>210787572</v>
          </cell>
          <cell r="U300">
            <v>210787572</v>
          </cell>
          <cell r="V300">
            <v>4361403</v>
          </cell>
          <cell r="W300">
            <v>4361403</v>
          </cell>
          <cell r="X300">
            <v>2.1128149696950486E-2</v>
          </cell>
          <cell r="Y300">
            <v>2.1128149696950486E-2</v>
          </cell>
          <cell r="Z300">
            <v>210787572</v>
          </cell>
          <cell r="AA300">
            <v>210787572</v>
          </cell>
          <cell r="AB300" t="str">
            <v/>
          </cell>
          <cell r="AC300" t="str">
            <v/>
          </cell>
          <cell r="AD300">
            <v>4361403</v>
          </cell>
          <cell r="AE300">
            <v>4361403</v>
          </cell>
          <cell r="AF300">
            <v>2.1128149696950486E-2</v>
          </cell>
          <cell r="AG300">
            <v>2.1128149696950486E-2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/>
          </cell>
          <cell r="AM300" t="str">
            <v/>
          </cell>
          <cell r="AN300">
            <v>0</v>
          </cell>
          <cell r="AO300">
            <v>0</v>
          </cell>
          <cell r="AP300">
            <v>210787572</v>
          </cell>
          <cell r="AQ300">
            <v>210787572</v>
          </cell>
        </row>
        <row r="301">
          <cell r="B301">
            <v>20661</v>
          </cell>
          <cell r="C301">
            <v>61</v>
          </cell>
          <cell r="D301" t="str">
            <v>Personnel des services vétérinaires : vacations</v>
          </cell>
          <cell r="E301" t="str">
            <v>oui</v>
          </cell>
          <cell r="F301" t="str">
            <v>T2</v>
          </cell>
          <cell r="H301">
            <v>29062212</v>
          </cell>
          <cell r="I301">
            <v>29062212</v>
          </cell>
          <cell r="J301">
            <v>29062212</v>
          </cell>
          <cell r="K301">
            <v>29062212</v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T301">
            <v>29062212</v>
          </cell>
          <cell r="U301">
            <v>29062212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29062212</v>
          </cell>
          <cell r="AA301">
            <v>29062212</v>
          </cell>
          <cell r="AB301" t="str">
            <v/>
          </cell>
          <cell r="AC301" t="str">
            <v/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/>
          </cell>
          <cell r="AM301" t="str">
            <v/>
          </cell>
          <cell r="AN301">
            <v>0</v>
          </cell>
          <cell r="AO301">
            <v>0</v>
          </cell>
          <cell r="AP301">
            <v>29062212</v>
          </cell>
          <cell r="AQ301">
            <v>29062212</v>
          </cell>
        </row>
        <row r="302">
          <cell r="B302">
            <v>20662</v>
          </cell>
          <cell r="C302">
            <v>62</v>
          </cell>
          <cell r="D302" t="str">
            <v>Personnels MAD de l'AFSSA</v>
          </cell>
          <cell r="E302" t="str">
            <v>oui</v>
          </cell>
          <cell r="F302" t="str">
            <v>T2</v>
          </cell>
          <cell r="H302">
            <v>3196231</v>
          </cell>
          <cell r="I302">
            <v>3196231</v>
          </cell>
          <cell r="J302">
            <v>3196231</v>
          </cell>
          <cell r="K302">
            <v>3196231</v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>
            <v>-3196231</v>
          </cell>
          <cell r="AE302">
            <v>-3196231</v>
          </cell>
          <cell r="AF302">
            <v>-1</v>
          </cell>
          <cell r="AG302">
            <v>-1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/>
          </cell>
          <cell r="AM302" t="str">
            <v/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</row>
        <row r="303">
          <cell r="B303">
            <v>20663</v>
          </cell>
          <cell r="C303">
            <v>63</v>
          </cell>
          <cell r="D303" t="str">
            <v>Actions sanitaires et sociales des DDSV</v>
          </cell>
          <cell r="E303" t="str">
            <v>oui</v>
          </cell>
          <cell r="F303" t="str">
            <v>AT</v>
          </cell>
          <cell r="H303">
            <v>449737</v>
          </cell>
          <cell r="I303">
            <v>449737</v>
          </cell>
          <cell r="J303">
            <v>449737</v>
          </cell>
          <cell r="K303">
            <v>449737</v>
          </cell>
          <cell r="L303">
            <v>741481</v>
          </cell>
          <cell r="M303">
            <v>741481</v>
          </cell>
          <cell r="N303">
            <v>291744</v>
          </cell>
          <cell r="O303">
            <v>291744</v>
          </cell>
          <cell r="P303">
            <v>0.64869912860182732</v>
          </cell>
          <cell r="Q303">
            <v>0.64869912860182732</v>
          </cell>
          <cell r="R303">
            <v>449737</v>
          </cell>
          <cell r="S303">
            <v>449737</v>
          </cell>
          <cell r="T303">
            <v>741481</v>
          </cell>
          <cell r="U303">
            <v>741481</v>
          </cell>
          <cell r="V303">
            <v>291744</v>
          </cell>
          <cell r="W303">
            <v>291744</v>
          </cell>
          <cell r="X303">
            <v>0.64869912860182732</v>
          </cell>
          <cell r="Y303">
            <v>0.64869912860182732</v>
          </cell>
          <cell r="Z303">
            <v>741481</v>
          </cell>
          <cell r="AA303">
            <v>741481</v>
          </cell>
          <cell r="AB303" t="str">
            <v/>
          </cell>
          <cell r="AC303" t="str">
            <v/>
          </cell>
          <cell r="AD303">
            <v>291744</v>
          </cell>
          <cell r="AE303">
            <v>291744</v>
          </cell>
          <cell r="AF303">
            <v>0.64869912860182732</v>
          </cell>
          <cell r="AG303">
            <v>0.64869912860182732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/>
          </cell>
          <cell r="AM303" t="str">
            <v/>
          </cell>
          <cell r="AN303">
            <v>0</v>
          </cell>
          <cell r="AO303">
            <v>0</v>
          </cell>
          <cell r="AP303">
            <v>741481</v>
          </cell>
          <cell r="AQ303">
            <v>741481</v>
          </cell>
        </row>
        <row r="304">
          <cell r="B304">
            <v>20664</v>
          </cell>
          <cell r="C304">
            <v>64</v>
          </cell>
          <cell r="D304" t="str">
            <v>Formation continue des DDSV</v>
          </cell>
          <cell r="E304" t="str">
            <v>oui</v>
          </cell>
          <cell r="F304" t="str">
            <v>AT</v>
          </cell>
          <cell r="H304">
            <v>220232</v>
          </cell>
          <cell r="I304">
            <v>220232</v>
          </cell>
          <cell r="J304">
            <v>220232</v>
          </cell>
          <cell r="K304">
            <v>220232</v>
          </cell>
          <cell r="L304">
            <v>655549</v>
          </cell>
          <cell r="M304">
            <v>655549</v>
          </cell>
          <cell r="N304">
            <v>435317</v>
          </cell>
          <cell r="O304">
            <v>435317</v>
          </cell>
          <cell r="P304">
            <v>1.9766291910349088</v>
          </cell>
          <cell r="Q304">
            <v>1.9766291910349088</v>
          </cell>
          <cell r="R304">
            <v>220232</v>
          </cell>
          <cell r="S304">
            <v>220232</v>
          </cell>
          <cell r="T304">
            <v>655549</v>
          </cell>
          <cell r="U304">
            <v>655549</v>
          </cell>
          <cell r="V304">
            <v>435317</v>
          </cell>
          <cell r="W304">
            <v>435317</v>
          </cell>
          <cell r="X304">
            <v>1.9766291910349088</v>
          </cell>
          <cell r="Y304">
            <v>1.9766291910349088</v>
          </cell>
          <cell r="Z304">
            <v>655549</v>
          </cell>
          <cell r="AA304">
            <v>655549</v>
          </cell>
          <cell r="AB304" t="str">
            <v/>
          </cell>
          <cell r="AC304" t="str">
            <v/>
          </cell>
          <cell r="AD304">
            <v>435317</v>
          </cell>
          <cell r="AE304">
            <v>435317</v>
          </cell>
          <cell r="AF304">
            <v>1.9766291910349088</v>
          </cell>
          <cell r="AG304">
            <v>1.9766291910349088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/>
          </cell>
          <cell r="AM304" t="str">
            <v/>
          </cell>
          <cell r="AN304">
            <v>0</v>
          </cell>
          <cell r="AO304">
            <v>0</v>
          </cell>
          <cell r="AP304">
            <v>655549</v>
          </cell>
          <cell r="AQ304">
            <v>655549</v>
          </cell>
        </row>
        <row r="305">
          <cell r="B305">
            <v>20665</v>
          </cell>
          <cell r="C305">
            <v>65</v>
          </cell>
          <cell r="D305" t="str">
            <v>Gestion immobilière des DDSV</v>
          </cell>
          <cell r="E305" t="str">
            <v>oui</v>
          </cell>
          <cell r="F305" t="str">
            <v>AT</v>
          </cell>
          <cell r="H305">
            <v>2811622</v>
          </cell>
          <cell r="I305">
            <v>2811622</v>
          </cell>
          <cell r="J305">
            <v>2811622</v>
          </cell>
          <cell r="K305">
            <v>2811622</v>
          </cell>
          <cell r="L305">
            <v>4048638</v>
          </cell>
          <cell r="M305">
            <v>4048638</v>
          </cell>
          <cell r="N305">
            <v>1237016</v>
          </cell>
          <cell r="O305">
            <v>1237016</v>
          </cell>
          <cell r="P305">
            <v>0.43996525848780527</v>
          </cell>
          <cell r="Q305">
            <v>0.43996525848780527</v>
          </cell>
          <cell r="R305">
            <v>2811622</v>
          </cell>
          <cell r="S305">
            <v>2811622</v>
          </cell>
          <cell r="T305">
            <v>4778000</v>
          </cell>
          <cell r="U305">
            <v>3904000</v>
          </cell>
          <cell r="V305">
            <v>1966378</v>
          </cell>
          <cell r="W305">
            <v>1092378</v>
          </cell>
          <cell r="X305">
            <v>0.6993749515404275</v>
          </cell>
          <cell r="Y305">
            <v>0.38852235471197766</v>
          </cell>
          <cell r="Z305">
            <v>4778000</v>
          </cell>
          <cell r="AA305">
            <v>3904000</v>
          </cell>
          <cell r="AB305" t="str">
            <v/>
          </cell>
          <cell r="AC305" t="str">
            <v/>
          </cell>
          <cell r="AD305">
            <v>1966378</v>
          </cell>
          <cell r="AE305">
            <v>1092378</v>
          </cell>
          <cell r="AF305">
            <v>0.6993749515404275</v>
          </cell>
          <cell r="AG305">
            <v>0.38852235471197766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/>
          </cell>
          <cell r="AM305" t="str">
            <v/>
          </cell>
          <cell r="AN305">
            <v>582600</v>
          </cell>
          <cell r="AO305">
            <v>0</v>
          </cell>
          <cell r="AP305">
            <v>5360600</v>
          </cell>
          <cell r="AQ305">
            <v>3904000</v>
          </cell>
        </row>
        <row r="306">
          <cell r="B306">
            <v>20666</v>
          </cell>
          <cell r="C306">
            <v>66</v>
          </cell>
          <cell r="D306" t="str">
            <v>Autres moyens des DDSV (hors personnel)</v>
          </cell>
          <cell r="E306" t="str">
            <v>oui</v>
          </cell>
          <cell r="F306" t="str">
            <v>AT</v>
          </cell>
          <cell r="H306">
            <v>12831923</v>
          </cell>
          <cell r="I306">
            <v>12831923</v>
          </cell>
          <cell r="J306">
            <v>12831923</v>
          </cell>
          <cell r="K306">
            <v>12831923</v>
          </cell>
          <cell r="L306">
            <v>13255863</v>
          </cell>
          <cell r="M306">
            <v>12755863</v>
          </cell>
          <cell r="N306">
            <v>423940</v>
          </cell>
          <cell r="O306">
            <v>-76060</v>
          </cell>
          <cell r="P306">
            <v>3.3037916452584699E-2</v>
          </cell>
          <cell r="Q306">
            <v>-5.9274046454299949E-3</v>
          </cell>
          <cell r="R306">
            <v>12831923</v>
          </cell>
          <cell r="S306">
            <v>12831923</v>
          </cell>
          <cell r="T306">
            <v>12352096</v>
          </cell>
          <cell r="U306">
            <v>11852096</v>
          </cell>
          <cell r="V306">
            <v>-479827</v>
          </cell>
          <cell r="W306">
            <v>-979827</v>
          </cell>
          <cell r="X306">
            <v>-3.739322625299419E-2</v>
          </cell>
          <cell r="Y306">
            <v>-7.6358547351008887E-2</v>
          </cell>
          <cell r="Z306">
            <v>12352096</v>
          </cell>
          <cell r="AA306">
            <v>11852096</v>
          </cell>
          <cell r="AB306" t="str">
            <v/>
          </cell>
          <cell r="AC306" t="str">
            <v/>
          </cell>
          <cell r="AD306">
            <v>-479827</v>
          </cell>
          <cell r="AE306">
            <v>-979827</v>
          </cell>
          <cell r="AF306">
            <v>-3.739322625299419E-2</v>
          </cell>
          <cell r="AG306">
            <v>-7.6358547351008887E-2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/>
          </cell>
          <cell r="AM306" t="str">
            <v/>
          </cell>
          <cell r="AN306">
            <v>254283</v>
          </cell>
          <cell r="AO306">
            <v>-245717</v>
          </cell>
          <cell r="AP306">
            <v>12606379</v>
          </cell>
          <cell r="AQ306">
            <v>11606379</v>
          </cell>
        </row>
        <row r="307">
          <cell r="B307">
            <v>20667</v>
          </cell>
          <cell r="C307">
            <v>67</v>
          </cell>
          <cell r="D307" t="str">
            <v>Actions nationales de communication</v>
          </cell>
          <cell r="E307" t="str">
            <v>oui</v>
          </cell>
          <cell r="F307" t="str">
            <v>AT</v>
          </cell>
          <cell r="H307">
            <v>144919</v>
          </cell>
          <cell r="I307">
            <v>144919</v>
          </cell>
          <cell r="J307">
            <v>144919</v>
          </cell>
          <cell r="K307">
            <v>144919</v>
          </cell>
          <cell r="L307">
            <v>145000</v>
          </cell>
          <cell r="M307">
            <v>145000</v>
          </cell>
          <cell r="N307">
            <v>81</v>
          </cell>
          <cell r="O307">
            <v>81</v>
          </cell>
          <cell r="P307">
            <v>5.5893292114905563E-4</v>
          </cell>
          <cell r="Q307">
            <v>5.5893292114905563E-4</v>
          </cell>
          <cell r="R307">
            <v>144919</v>
          </cell>
          <cell r="S307">
            <v>144919</v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144919</v>
          </cell>
          <cell r="AA307">
            <v>144919</v>
          </cell>
          <cell r="AB307">
            <v>-144919</v>
          </cell>
          <cell r="AC307">
            <v>-144919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/>
          </cell>
          <cell r="AM307" t="str">
            <v/>
          </cell>
          <cell r="AN307">
            <v>0</v>
          </cell>
          <cell r="AO307">
            <v>0</v>
          </cell>
          <cell r="AP307">
            <v>144919</v>
          </cell>
          <cell r="AQ307">
            <v>144919</v>
          </cell>
        </row>
        <row r="308">
          <cell r="B308" t="str">
            <v/>
          </cell>
          <cell r="E308" t="str">
            <v/>
          </cell>
          <cell r="F308" t="str">
            <v/>
          </cell>
          <cell r="P308" t="str">
            <v/>
          </cell>
          <cell r="Q308" t="str">
            <v/>
          </cell>
          <cell r="X308" t="str">
            <v/>
          </cell>
          <cell r="Y308" t="str">
            <v/>
          </cell>
          <cell r="AF308" t="str">
            <v/>
          </cell>
          <cell r="AG308" t="str">
            <v/>
          </cell>
          <cell r="AL308" t="str">
            <v/>
          </cell>
          <cell r="AM308" t="str">
            <v/>
          </cell>
        </row>
        <row r="309">
          <cell r="B309" t="str">
            <v/>
          </cell>
          <cell r="C309" t="str">
            <v>Prog 775</v>
          </cell>
          <cell r="D309" t="str">
            <v>CAS Développement agricole et rural</v>
          </cell>
          <cell r="E309" t="str">
            <v/>
          </cell>
          <cell r="F309" t="str">
            <v/>
          </cell>
          <cell r="H309">
            <v>39460000</v>
          </cell>
          <cell r="I309">
            <v>0</v>
          </cell>
          <cell r="J309">
            <v>39460000</v>
          </cell>
          <cell r="K309">
            <v>0</v>
          </cell>
          <cell r="L309">
            <v>0</v>
          </cell>
          <cell r="M309">
            <v>0</v>
          </cell>
          <cell r="N309">
            <v>-39460000</v>
          </cell>
          <cell r="O309">
            <v>0</v>
          </cell>
          <cell r="P309">
            <v>-1</v>
          </cell>
          <cell r="Q309" t="str">
            <v/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-1</v>
          </cell>
          <cell r="Y309" t="str">
            <v/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-39460000</v>
          </cell>
          <cell r="AE309">
            <v>0</v>
          </cell>
          <cell r="AF309">
            <v>-1</v>
          </cell>
          <cell r="AG309" t="str">
            <v/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/>
          </cell>
          <cell r="AM309" t="str">
            <v/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</row>
        <row r="310">
          <cell r="B310" t="str">
            <v/>
          </cell>
          <cell r="C310" t="str">
            <v>Prog 775</v>
          </cell>
          <cell r="D310" t="str">
            <v>Recettes</v>
          </cell>
          <cell r="E310" t="str">
            <v/>
          </cell>
          <cell r="F310" t="str">
            <v/>
          </cell>
          <cell r="H310">
            <v>135460000</v>
          </cell>
          <cell r="I310">
            <v>135460000</v>
          </cell>
          <cell r="J310">
            <v>135460000</v>
          </cell>
          <cell r="K310">
            <v>135460000</v>
          </cell>
          <cell r="L310">
            <v>98000000</v>
          </cell>
          <cell r="M310">
            <v>98000000</v>
          </cell>
          <cell r="N310">
            <v>-37460000</v>
          </cell>
          <cell r="O310">
            <v>-37460000</v>
          </cell>
          <cell r="P310">
            <v>-0.2765391997637679</v>
          </cell>
          <cell r="Q310">
            <v>-0.2765391997637679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-1</v>
          </cell>
          <cell r="Y310">
            <v>-1</v>
          </cell>
          <cell r="Z310">
            <v>98000000</v>
          </cell>
          <cell r="AA310">
            <v>98000000</v>
          </cell>
          <cell r="AB310">
            <v>-98000000</v>
          </cell>
          <cell r="AC310">
            <v>-98000000</v>
          </cell>
          <cell r="AD310">
            <v>-37460000</v>
          </cell>
          <cell r="AE310">
            <v>-37460000</v>
          </cell>
          <cell r="AF310">
            <v>-0.2765391997637679</v>
          </cell>
          <cell r="AG310">
            <v>-0.2765391997637679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/>
          </cell>
          <cell r="AM310" t="str">
            <v/>
          </cell>
          <cell r="AN310">
            <v>0</v>
          </cell>
          <cell r="AO310">
            <v>0</v>
          </cell>
          <cell r="AP310">
            <v>98000000</v>
          </cell>
          <cell r="AQ310">
            <v>98000000</v>
          </cell>
        </row>
        <row r="311">
          <cell r="B311">
            <v>775101</v>
          </cell>
          <cell r="C311" t="str">
            <v>01</v>
          </cell>
          <cell r="D311" t="str">
            <v>Taxe sur le CA des exploitations agricoles</v>
          </cell>
          <cell r="E311" t="str">
            <v>oui</v>
          </cell>
          <cell r="F311" t="str">
            <v>AT</v>
          </cell>
          <cell r="H311">
            <v>96000000</v>
          </cell>
          <cell r="I311">
            <v>96000000</v>
          </cell>
          <cell r="J311">
            <v>96000000</v>
          </cell>
          <cell r="K311">
            <v>96000000</v>
          </cell>
          <cell r="L311">
            <v>98000000</v>
          </cell>
          <cell r="M311">
            <v>98000000</v>
          </cell>
          <cell r="N311">
            <v>2000000</v>
          </cell>
          <cell r="O311">
            <v>2000000</v>
          </cell>
          <cell r="P311">
            <v>2.0833333333333332E-2</v>
          </cell>
          <cell r="Q311">
            <v>2.0833333333333332E-2</v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98000000</v>
          </cell>
          <cell r="AA311">
            <v>98000000</v>
          </cell>
          <cell r="AB311">
            <v>-98000000</v>
          </cell>
          <cell r="AC311">
            <v>-98000000</v>
          </cell>
          <cell r="AD311">
            <v>2000000</v>
          </cell>
          <cell r="AE311">
            <v>2000000</v>
          </cell>
          <cell r="AF311">
            <v>2.0833333333333332E-2</v>
          </cell>
          <cell r="AG311">
            <v>2.0833333333333332E-2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/>
          </cell>
          <cell r="AM311" t="str">
            <v/>
          </cell>
          <cell r="AN311">
            <v>0</v>
          </cell>
          <cell r="AO311">
            <v>0</v>
          </cell>
          <cell r="AP311">
            <v>98000000</v>
          </cell>
          <cell r="AQ311">
            <v>98000000</v>
          </cell>
        </row>
        <row r="312">
          <cell r="B312">
            <v>775102</v>
          </cell>
          <cell r="C312" t="str">
            <v>02</v>
          </cell>
          <cell r="D312" t="str">
            <v>Produits de liquidation de l'ADAR</v>
          </cell>
          <cell r="E312" t="str">
            <v>oui</v>
          </cell>
          <cell r="F312" t="str">
            <v>AT</v>
          </cell>
          <cell r="H312">
            <v>39460000</v>
          </cell>
          <cell r="I312">
            <v>39460000</v>
          </cell>
          <cell r="J312">
            <v>39460000</v>
          </cell>
          <cell r="K312">
            <v>39460000</v>
          </cell>
          <cell r="L312">
            <v>0</v>
          </cell>
          <cell r="M312">
            <v>0</v>
          </cell>
          <cell r="N312">
            <v>-39460000</v>
          </cell>
          <cell r="O312">
            <v>-39460000</v>
          </cell>
          <cell r="P312">
            <v>-1</v>
          </cell>
          <cell r="Q312">
            <v>-1</v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B312">
            <v>0</v>
          </cell>
          <cell r="AC312">
            <v>0</v>
          </cell>
          <cell r="AD312">
            <v>-39460000</v>
          </cell>
          <cell r="AE312">
            <v>-39460000</v>
          </cell>
          <cell r="AF312">
            <v>-1</v>
          </cell>
          <cell r="AG312">
            <v>-1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/>
          </cell>
          <cell r="AM312" t="str">
            <v/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</row>
        <row r="313">
          <cell r="B313" t="str">
            <v/>
          </cell>
          <cell r="C313" t="str">
            <v>Prog 775</v>
          </cell>
          <cell r="D313" t="str">
            <v>Dépenses</v>
          </cell>
          <cell r="E313" t="str">
            <v/>
          </cell>
          <cell r="F313" t="str">
            <v/>
          </cell>
          <cell r="H313">
            <v>96000000</v>
          </cell>
          <cell r="I313">
            <v>135460000</v>
          </cell>
          <cell r="J313">
            <v>96000000</v>
          </cell>
          <cell r="K313">
            <v>135460000</v>
          </cell>
          <cell r="L313">
            <v>98000000</v>
          </cell>
          <cell r="M313">
            <v>98000000</v>
          </cell>
          <cell r="N313">
            <v>2000000</v>
          </cell>
          <cell r="O313">
            <v>-37460000</v>
          </cell>
          <cell r="P313">
            <v>2.0833333333333332E-2</v>
          </cell>
          <cell r="Q313">
            <v>-0.2765391997637679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-1</v>
          </cell>
          <cell r="Y313">
            <v>-1</v>
          </cell>
          <cell r="Z313">
            <v>98000000</v>
          </cell>
          <cell r="AA313">
            <v>98000000</v>
          </cell>
          <cell r="AB313">
            <v>-98000000</v>
          </cell>
          <cell r="AC313">
            <v>-98000000</v>
          </cell>
          <cell r="AD313">
            <v>2000000</v>
          </cell>
          <cell r="AE313">
            <v>-37460000</v>
          </cell>
          <cell r="AF313">
            <v>2.0833333333333332E-2</v>
          </cell>
          <cell r="AG313">
            <v>-0.2765391997637679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/>
          </cell>
          <cell r="AM313" t="str">
            <v/>
          </cell>
          <cell r="AN313">
            <v>0</v>
          </cell>
          <cell r="AO313">
            <v>0</v>
          </cell>
          <cell r="AP313">
            <v>98000000</v>
          </cell>
          <cell r="AQ313">
            <v>98000000</v>
          </cell>
        </row>
        <row r="314">
          <cell r="B314" t="str">
            <v/>
          </cell>
          <cell r="C314" t="str">
            <v>Action 1</v>
          </cell>
          <cell r="D314" t="str">
            <v>Développement Agricole et rural</v>
          </cell>
          <cell r="E314" t="str">
            <v/>
          </cell>
          <cell r="F314" t="str">
            <v/>
          </cell>
          <cell r="H314">
            <v>95500000</v>
          </cell>
          <cell r="I314">
            <v>134960000</v>
          </cell>
          <cell r="J314">
            <v>95500000</v>
          </cell>
          <cell r="K314">
            <v>134960000</v>
          </cell>
          <cell r="L314">
            <v>97500000</v>
          </cell>
          <cell r="M314">
            <v>97500000</v>
          </cell>
          <cell r="N314">
            <v>2000000</v>
          </cell>
          <cell r="O314">
            <v>-37460000</v>
          </cell>
          <cell r="P314">
            <v>2.0942408376963352E-2</v>
          </cell>
          <cell r="Q314">
            <v>-0.27756372258446949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-1</v>
          </cell>
          <cell r="Y314">
            <v>-1</v>
          </cell>
          <cell r="Z314">
            <v>97500000</v>
          </cell>
          <cell r="AA314">
            <v>97500000</v>
          </cell>
          <cell r="AB314">
            <v>-97500000</v>
          </cell>
          <cell r="AC314">
            <v>-97500000</v>
          </cell>
          <cell r="AD314">
            <v>2000000</v>
          </cell>
          <cell r="AE314">
            <v>-37460000</v>
          </cell>
          <cell r="AF314">
            <v>2.0942408376963352E-2</v>
          </cell>
          <cell r="AG314">
            <v>-0.27756372258446949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/>
          </cell>
          <cell r="AM314" t="str">
            <v/>
          </cell>
          <cell r="AN314">
            <v>0</v>
          </cell>
          <cell r="AO314">
            <v>0</v>
          </cell>
          <cell r="AP314">
            <v>97500000</v>
          </cell>
          <cell r="AQ314">
            <v>97500000</v>
          </cell>
        </row>
        <row r="315">
          <cell r="B315">
            <v>775201</v>
          </cell>
          <cell r="C315" t="str">
            <v>01</v>
          </cell>
          <cell r="D315" t="str">
            <v>DAR - engagement nouveaux</v>
          </cell>
          <cell r="E315" t="str">
            <v>oui</v>
          </cell>
          <cell r="F315" t="str">
            <v>AT</v>
          </cell>
          <cell r="H315">
            <v>95500000</v>
          </cell>
          <cell r="I315">
            <v>95500000</v>
          </cell>
          <cell r="J315">
            <v>95500000</v>
          </cell>
          <cell r="K315">
            <v>95500000</v>
          </cell>
          <cell r="L315">
            <v>97500000</v>
          </cell>
          <cell r="M315">
            <v>97500000</v>
          </cell>
          <cell r="N315">
            <v>2000000</v>
          </cell>
          <cell r="O315">
            <v>2000000</v>
          </cell>
          <cell r="P315">
            <v>2.0942408376963352E-2</v>
          </cell>
          <cell r="Q315">
            <v>2.0942408376963352E-2</v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97500000</v>
          </cell>
          <cell r="AA315">
            <v>97500000</v>
          </cell>
          <cell r="AB315">
            <v>-97500000</v>
          </cell>
          <cell r="AC315">
            <v>-97500000</v>
          </cell>
          <cell r="AD315">
            <v>2000000</v>
          </cell>
          <cell r="AE315">
            <v>2000000</v>
          </cell>
          <cell r="AF315">
            <v>2.0942408376963352E-2</v>
          </cell>
          <cell r="AG315">
            <v>2.0942408376963352E-2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/>
          </cell>
          <cell r="AM315" t="str">
            <v/>
          </cell>
          <cell r="AN315">
            <v>0</v>
          </cell>
          <cell r="AO315">
            <v>0</v>
          </cell>
          <cell r="AP315">
            <v>97500000</v>
          </cell>
          <cell r="AQ315">
            <v>97500000</v>
          </cell>
        </row>
        <row r="316">
          <cell r="B316">
            <v>775202</v>
          </cell>
          <cell r="C316" t="str">
            <v>02</v>
          </cell>
          <cell r="D316" t="str">
            <v>DAR - reprise d'engagements antérieurs</v>
          </cell>
          <cell r="E316" t="str">
            <v>oui</v>
          </cell>
          <cell r="F316" t="str">
            <v>AT</v>
          </cell>
          <cell r="H316">
            <v>0</v>
          </cell>
          <cell r="I316">
            <v>39460000</v>
          </cell>
          <cell r="J316">
            <v>0</v>
          </cell>
          <cell r="K316">
            <v>39460000</v>
          </cell>
          <cell r="L316">
            <v>0</v>
          </cell>
          <cell r="M316">
            <v>0</v>
          </cell>
          <cell r="N316">
            <v>0</v>
          </cell>
          <cell r="O316">
            <v>-39460000</v>
          </cell>
          <cell r="P316" t="str">
            <v/>
          </cell>
          <cell r="Q316">
            <v>-1</v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-39460000</v>
          </cell>
          <cell r="AF316" t="str">
            <v/>
          </cell>
          <cell r="AG316">
            <v>-1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/>
          </cell>
          <cell r="AM316" t="str">
            <v/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</row>
        <row r="317">
          <cell r="C317" t="str">
            <v>Action 2</v>
          </cell>
          <cell r="D317" t="str">
            <v>Fonction support</v>
          </cell>
          <cell r="E317" t="str">
            <v/>
          </cell>
          <cell r="F317" t="str">
            <v/>
          </cell>
          <cell r="H317">
            <v>500000</v>
          </cell>
          <cell r="I317">
            <v>500000</v>
          </cell>
          <cell r="J317">
            <v>500000</v>
          </cell>
          <cell r="K317">
            <v>500000</v>
          </cell>
          <cell r="L317">
            <v>500000</v>
          </cell>
          <cell r="M317">
            <v>500000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-1</v>
          </cell>
          <cell r="Y317">
            <v>-1</v>
          </cell>
          <cell r="Z317">
            <v>500000</v>
          </cell>
          <cell r="AA317">
            <v>500000</v>
          </cell>
          <cell r="AB317">
            <v>-500000</v>
          </cell>
          <cell r="AC317">
            <v>-500000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/>
          </cell>
          <cell r="AM317" t="str">
            <v/>
          </cell>
          <cell r="AN317">
            <v>0</v>
          </cell>
          <cell r="AO317">
            <v>0</v>
          </cell>
          <cell r="AP317">
            <v>500000</v>
          </cell>
          <cell r="AQ317">
            <v>500000</v>
          </cell>
        </row>
        <row r="318">
          <cell r="B318">
            <v>775203</v>
          </cell>
          <cell r="C318" t="str">
            <v>03</v>
          </cell>
          <cell r="D318" t="str">
            <v>DAR - Fonction support</v>
          </cell>
          <cell r="E318" t="str">
            <v>oui</v>
          </cell>
          <cell r="F318" t="str">
            <v>AT</v>
          </cell>
          <cell r="H318">
            <v>500000</v>
          </cell>
          <cell r="I318">
            <v>500000</v>
          </cell>
          <cell r="J318">
            <v>500000</v>
          </cell>
          <cell r="K318">
            <v>500000</v>
          </cell>
          <cell r="L318">
            <v>500000</v>
          </cell>
          <cell r="M318">
            <v>500000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500000</v>
          </cell>
          <cell r="AA318">
            <v>500000</v>
          </cell>
          <cell r="AB318">
            <v>-500000</v>
          </cell>
          <cell r="AC318">
            <v>-500000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/>
          </cell>
          <cell r="AM318" t="str">
            <v/>
          </cell>
          <cell r="AN318">
            <v>0</v>
          </cell>
          <cell r="AO318">
            <v>0</v>
          </cell>
          <cell r="AP318">
            <v>500000</v>
          </cell>
          <cell r="AQ318">
            <v>500000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_ Données de base PMT"/>
      <sheetName val="II _ Salaires PMT"/>
      <sheetName val="I - Données de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5" refreshError="1">
        <row r="5">
          <cell r="D5">
            <v>48478.113085614219</v>
          </cell>
          <cell r="H5">
            <v>0.62</v>
          </cell>
          <cell r="I5">
            <v>0.79</v>
          </cell>
        </row>
        <row r="6">
          <cell r="H6">
            <v>0.35</v>
          </cell>
          <cell r="I6">
            <v>0.46</v>
          </cell>
        </row>
        <row r="7">
          <cell r="H7">
            <v>0.31</v>
          </cell>
          <cell r="I7">
            <v>0.32</v>
          </cell>
        </row>
        <row r="8">
          <cell r="H8">
            <v>0.3</v>
          </cell>
          <cell r="I8">
            <v>0.27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Exécution titre 2 2009"/>
      <sheetName val="2- Assiette CAS"/>
      <sheetName val="3- Fongibilité asymétrique"/>
      <sheetName val="4- Base titre 2 pour 2010"/>
      <sheetName val="5-Facteurs évol masse salariale"/>
      <sheetName val="6- Mesures catégorielles"/>
      <sheetName val="7- Coûts par catégories"/>
      <sheetName val="8- Consommation plafond ETPT"/>
      <sheetName val="9- Flux d'effectifs"/>
      <sheetName val="10- Mesures de périmètre"/>
      <sheetName val="11- Tendanciel"/>
      <sheetName val="12-Incidence passage ODE Cho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"/>
      <sheetName val="Feuil6"/>
      <sheetName val="Feuil14"/>
      <sheetName val="BD"/>
      <sheetName val="BDancienne"/>
      <sheetName val="BD PLF 2010"/>
      <sheetName val="LFRIII 2009"/>
      <sheetName val="TCD Output"/>
      <sheetName val="OUTPUT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8">
          <cell r="C8" t="str">
            <v>Brut</v>
          </cell>
          <cell r="D8" t="str">
            <v>IR</v>
          </cell>
          <cell r="E8" t="str">
            <v>MN</v>
          </cell>
          <cell r="F8" t="str">
            <v>Mesure de transfert coll loc</v>
          </cell>
          <cell r="G8" t="str">
            <v>Oui</v>
          </cell>
        </row>
        <row r="9">
          <cell r="C9" t="str">
            <v>RetD</v>
          </cell>
          <cell r="D9" t="str">
            <v>IS</v>
          </cell>
          <cell r="E9" t="str">
            <v>MP</v>
          </cell>
          <cell r="F9" t="str">
            <v>Mesure de transfert sécu</v>
          </cell>
          <cell r="G9" t="str">
            <v>Non</v>
          </cell>
        </row>
        <row r="10">
          <cell r="D10" t="str">
            <v>TVA</v>
          </cell>
          <cell r="E10" t="str">
            <v>Transfert</v>
          </cell>
          <cell r="F10" t="str">
            <v>Mesure de transfert autres</v>
          </cell>
        </row>
        <row r="11">
          <cell r="D11" t="str">
            <v>TIPP</v>
          </cell>
          <cell r="F11" t="str">
            <v>Rebudgétisation</v>
          </cell>
        </row>
        <row r="12">
          <cell r="D12" t="str">
            <v>Autres RFN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Cadrage"/>
      <sheetName val="DonnéesVac"/>
      <sheetName val="#REF"/>
      <sheetName val="MLTTC"/>
      <sheetName val="TotalTTC"/>
      <sheetName val="Croisement TTC CNRS HI"/>
      <sheetName val="TotalHT"/>
      <sheetName val="Croisement HT CNRS HI"/>
      <sheetName val="Passage TTC - HT"/>
      <sheetName val="INSUHT"/>
      <sheetName val="Croisement HT INSU"/>
      <sheetName val="Croisement HT IN2P3"/>
      <sheetName val="Calcul2001 TTC et HT"/>
      <sheetName val="TGE2001 TTC et HT"/>
      <sheetName val="Classeur1"/>
      <sheetName val="RP-AE"/>
      <sheetName val="Liste TGE INSU"/>
      <sheetName val="Liste OI INSU"/>
      <sheetName val="Fiche IN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des coûts cas annuel"/>
      <sheetName val="parametre"/>
      <sheetName val="synthèse"/>
      <sheetName val="recapitulation"/>
      <sheetName val="2008"/>
      <sheetName val="2008 (2)"/>
      <sheetName val="2009"/>
      <sheetName val="2009 (version ministre)"/>
      <sheetName val="2010"/>
      <sheetName val="2011"/>
      <sheetName val="Assiette CAS"/>
      <sheetName val="GVT +"/>
      <sheetName val="Calcul des emplois "/>
      <sheetName val="Calcul des coûts cas 2008"/>
      <sheetName val="REALISATION 2007"/>
      <sheetName val="PREVISION INITIALE 2008"/>
      <sheetName val=" chiffrage pqm 2008"/>
      <sheetName val="CAS ATI 2008"/>
      <sheetName val="ajustements divers"/>
      <sheetName val="CALCUL GVT"/>
      <sheetName val="Augmentation valeur point"/>
      <sheetName val="inspecteur 12"/>
      <sheetName val="indemnisation des CeT dgi"/>
      <sheetName val="AUGM VAL POINT (2)"/>
      <sheetName val="détail CAS"/>
      <sheetName val="tableau de bord fin 02-2008"/>
      <sheetName val="Tendanciel 2008-2009-2010-2011 "/>
      <sheetName val="synthèse (CAS COURANT)"/>
      <sheetName val="2012"/>
      <sheetName val="Feuil2"/>
    </sheetNames>
    <sheetDataSet>
      <sheetData sheetId="0" refreshError="1">
        <row r="2">
          <cell r="AJ2">
            <v>0.64690000000000003</v>
          </cell>
          <cell r="AQ2">
            <v>0.69689999999999996</v>
          </cell>
        </row>
      </sheetData>
      <sheetData sheetId="1" refreshError="1">
        <row r="13">
          <cell r="B13">
            <v>54.411299999999997</v>
          </cell>
        </row>
        <row r="14">
          <cell r="B14">
            <v>54.683399999999999</v>
          </cell>
        </row>
        <row r="15">
          <cell r="B15">
            <v>54.847499999999997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aige"/>
      <sheetName val="TABLES"/>
    </sheetNames>
    <sheetDataSet>
      <sheetData sheetId="0" refreshError="1"/>
      <sheetData sheetId="1" refreshError="1">
        <row r="6">
          <cell r="J6" t="str">
            <v>06</v>
          </cell>
          <cell r="K6" t="str">
            <v>06 SDB</v>
          </cell>
        </row>
        <row r="7">
          <cell r="J7" t="str">
            <v>07</v>
          </cell>
          <cell r="K7" t="str">
            <v>07 GE</v>
          </cell>
        </row>
        <row r="8">
          <cell r="J8" t="str">
            <v>11</v>
          </cell>
          <cell r="K8" t="str">
            <v>11 DAG</v>
          </cell>
        </row>
        <row r="9">
          <cell r="J9" t="str">
            <v>13</v>
          </cell>
          <cell r="K9" t="str">
            <v>13 FP</v>
          </cell>
        </row>
        <row r="10">
          <cell r="J10" t="str">
            <v>14</v>
          </cell>
          <cell r="K10" t="str">
            <v>14 AS</v>
          </cell>
        </row>
        <row r="11">
          <cell r="J11" t="str">
            <v>16</v>
          </cell>
          <cell r="K11" t="str">
            <v>16 AI</v>
          </cell>
        </row>
        <row r="12">
          <cell r="J12" t="str">
            <v>19</v>
          </cell>
          <cell r="K12" t="str">
            <v>19 AM</v>
          </cell>
        </row>
        <row r="13">
          <cell r="J13" t="str">
            <v>26</v>
          </cell>
          <cell r="K13" t="str">
            <v>26 OI</v>
          </cell>
        </row>
        <row r="14">
          <cell r="J14" t="str">
            <v>36</v>
          </cell>
          <cell r="K14" t="str">
            <v>36 EI</v>
          </cell>
        </row>
        <row r="15">
          <cell r="J15" t="str">
            <v>56</v>
          </cell>
          <cell r="K15" t="str">
            <v>56 d1</v>
          </cell>
        </row>
        <row r="16">
          <cell r="J16" t="str">
            <v>57</v>
          </cell>
          <cell r="K16" t="str">
            <v>57 d2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RECAP"/>
      <sheetName val="DETAIL"/>
      <sheetName val="CLE"/>
      <sheetName val="CC_4491"/>
      <sheetName val="CAS"/>
      <sheetName val="APCP"/>
      <sheetName val="APL"/>
      <sheetName val="mod1-2_BP"/>
      <sheetName val="mod4-5_MN-ECO"/>
      <sheetName val="mod6recap"/>
      <sheetName val="CARADET"/>
      <sheetName val="tabmod16_quin"/>
      <sheetName val="Feuil8"/>
      <sheetName val="TABLES"/>
    </sheetNames>
    <sheetDataSet>
      <sheetData sheetId="0"/>
      <sheetData sheetId="1"/>
      <sheetData sheetId="2"/>
      <sheetData sheetId="3" refreshError="1">
        <row r="2">
          <cell r="B2">
            <v>0.35</v>
          </cell>
          <cell r="C2">
            <v>0.55000000000000004</v>
          </cell>
          <cell r="D2">
            <v>0.1</v>
          </cell>
        </row>
        <row r="5">
          <cell r="B5">
            <v>0.5</v>
          </cell>
          <cell r="C5">
            <v>0.5</v>
          </cell>
        </row>
        <row r="8">
          <cell r="B8">
            <v>0.2</v>
          </cell>
          <cell r="C8">
            <v>0.2</v>
          </cell>
          <cell r="D8">
            <v>0.2</v>
          </cell>
          <cell r="E8">
            <v>0.2</v>
          </cell>
          <cell r="F8">
            <v>0.2</v>
          </cell>
        </row>
        <row r="9">
          <cell r="B9">
            <v>0.45</v>
          </cell>
          <cell r="C9">
            <v>0.55000000000000004</v>
          </cell>
        </row>
        <row r="10">
          <cell r="B10">
            <v>0.3</v>
          </cell>
          <cell r="C10">
            <v>0.4</v>
          </cell>
          <cell r="D10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B"/>
      <sheetName val="Libellés des mesures"/>
      <sheetName val="Libellés indexations"/>
      <sheetName val="nomart"/>
      <sheetName val="CLE"/>
    </sheetNames>
    <sheetDataSet>
      <sheetData sheetId="0"/>
      <sheetData sheetId="1"/>
      <sheetData sheetId="2"/>
      <sheetData sheetId="3" refreshError="1">
        <row r="2">
          <cell r="A2" t="str">
            <v>P2A143-7111</v>
          </cell>
        </row>
        <row r="3">
          <cell r="A3" t="str">
            <v>P2A243-7070</v>
          </cell>
        </row>
        <row r="4">
          <cell r="A4" t="str">
            <v>P2A344-0110</v>
          </cell>
        </row>
        <row r="5">
          <cell r="A5" t="str">
            <v>P2A344-0120</v>
          </cell>
        </row>
        <row r="6">
          <cell r="A6" t="str">
            <v>P2A344-7011</v>
          </cell>
        </row>
        <row r="7">
          <cell r="A7" t="str">
            <v>P2A344-7013</v>
          </cell>
        </row>
        <row r="8">
          <cell r="A8" t="str">
            <v>P2A344-7064</v>
          </cell>
        </row>
        <row r="9">
          <cell r="A9" t="str">
            <v>P2A344-7064</v>
          </cell>
        </row>
        <row r="10">
          <cell r="A10" t="str">
            <v>P2A544-7014</v>
          </cell>
        </row>
        <row r="11">
          <cell r="A11" t="str">
            <v>P2A544-7015</v>
          </cell>
        </row>
        <row r="12">
          <cell r="A12" t="str">
            <v>P3A143-7011</v>
          </cell>
        </row>
        <row r="13">
          <cell r="A13" t="str">
            <v>P3A143-7012</v>
          </cell>
        </row>
        <row r="14">
          <cell r="A14" t="str">
            <v>P3A143-7022</v>
          </cell>
        </row>
        <row r="15">
          <cell r="A15" t="str">
            <v>P3A143-7023</v>
          </cell>
        </row>
        <row r="16">
          <cell r="A16" t="str">
            <v>P3A143-7031</v>
          </cell>
        </row>
        <row r="17">
          <cell r="A17" t="str">
            <v>P3A143-7033</v>
          </cell>
        </row>
        <row r="18">
          <cell r="A18" t="str">
            <v>P3A144-7011</v>
          </cell>
        </row>
        <row r="19">
          <cell r="A19" t="str">
            <v>P3A144-7012</v>
          </cell>
        </row>
        <row r="20">
          <cell r="A20" t="str">
            <v>P3A144-7013</v>
          </cell>
        </row>
        <row r="21">
          <cell r="A21" t="str">
            <v>P3A243-7061</v>
          </cell>
        </row>
        <row r="22">
          <cell r="A22" t="str">
            <v>P3A243-7062</v>
          </cell>
        </row>
        <row r="23">
          <cell r="A23" t="str">
            <v>P3A243-7063</v>
          </cell>
        </row>
        <row r="24">
          <cell r="A24" t="str">
            <v>P3A243-7112</v>
          </cell>
        </row>
        <row r="25">
          <cell r="A25" t="str">
            <v>P3A243-7120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OIP"/>
      <sheetName val="NB et NC Calcul AE"/>
      <sheetName val="NB ET NC RECAP AE et CE"/>
    </sheetNames>
    <sheetDataSet>
      <sheetData sheetId="0" refreshError="1"/>
      <sheetData sheetId="1" refreshError="1">
        <row r="1">
          <cell r="D1">
            <v>2.6296549367953537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conso actual au12_12"/>
      <sheetName val="Projection conso actual au15_11"/>
      <sheetName val="Projection conso 2005 au 10_oct"/>
      <sheetName val="Evolution budget 2002_03_04_05"/>
      <sheetName val="Projection conso actual au15-12"/>
      <sheetName val="Projection conso actual au12-12"/>
      <sheetName val="Projection conso actual au15-11"/>
      <sheetName val="Tableau synthétique"/>
      <sheetName val="Projection conso 2005 au 10-oct"/>
      <sheetName val="Chapitre 3750-41"/>
      <sheetName val="Chapitre 3750-42"/>
      <sheetName val="Chapitre 3904-02"/>
      <sheetName val="evol conso GRAPH au 10-oct"/>
      <sheetName val="Evol conso 2002-2005  pour budg"/>
      <sheetName val="Evolution budget 2002-03-04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2261723.0099999998</v>
          </cell>
          <cell r="J13">
            <v>429101.82</v>
          </cell>
          <cell r="K13">
            <v>1248633.8400000001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39583819.269999981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49084690.459999911</v>
          </cell>
          <cell r="H14">
            <v>51366103.220000006</v>
          </cell>
          <cell r="I14">
            <v>28390465.969999954</v>
          </cell>
          <cell r="J14">
            <v>37635939.020000018</v>
          </cell>
          <cell r="K14">
            <v>44010065.440000013</v>
          </cell>
          <cell r="L14">
            <v>58236221.930000015</v>
          </cell>
          <cell r="M14">
            <v>95795968.569999874</v>
          </cell>
          <cell r="N14">
            <v>579338478.40999985</v>
          </cell>
        </row>
        <row r="16">
          <cell r="A16" t="str">
            <v xml:space="preserve">En cumul Total 2002 titre III </v>
          </cell>
          <cell r="B16">
            <v>11470394.319999995</v>
          </cell>
          <cell r="C16">
            <v>50904893.969999976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260410662.81999999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564119281.91999984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0.31638937968657088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-2.7890647216400472E-2</v>
          </cell>
        </row>
        <row r="23">
          <cell r="I23">
            <v>8.3964670692394744E-2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L30">
            <v>473762141.21999997</v>
          </cell>
          <cell r="M30">
            <v>90357140.699999869</v>
          </cell>
          <cell r="N30">
            <v>564119281.91999984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35678258.039999969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22907115.150000039</v>
          </cell>
          <cell r="J35">
            <v>31987637.800000053</v>
          </cell>
          <cell r="K35">
            <v>39222121.680000067</v>
          </cell>
          <cell r="L35">
            <v>42225535.889999993</v>
          </cell>
          <cell r="M35">
            <v>76672338.310000002</v>
          </cell>
          <cell r="N35">
            <v>405609530.94999999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4.8747222252219287E-2</v>
          </cell>
        </row>
        <row r="40">
          <cell r="F40">
            <v>-0.33845669862806282</v>
          </cell>
        </row>
        <row r="41">
          <cell r="G41">
            <v>0.26373645952957175</v>
          </cell>
        </row>
        <row r="42">
          <cell r="H42">
            <v>-3.0198143712139525E-2</v>
          </cell>
        </row>
        <row r="43">
          <cell r="I43">
            <v>-0.20957544881198123</v>
          </cell>
        </row>
        <row r="44">
          <cell r="J44">
            <v>0.41537283722680512</v>
          </cell>
        </row>
        <row r="45">
          <cell r="K45">
            <v>0.20976664744799609</v>
          </cell>
        </row>
        <row r="46">
          <cell r="L46">
            <v>9.0901330440240777E-2</v>
          </cell>
        </row>
        <row r="47">
          <cell r="M47">
            <v>0.81164868854153627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6031098.4899999956</v>
          </cell>
          <cell r="E49">
            <v>8021482.8200000022</v>
          </cell>
          <cell r="F49">
            <v>8538357.3300000001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9860750.8499999996</v>
          </cell>
          <cell r="K49">
            <v>13698061.750000024</v>
          </cell>
          <cell r="L49">
            <v>15428905.089999991</v>
          </cell>
          <cell r="M49">
            <v>24239193.329999998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35105416.289999917</v>
          </cell>
          <cell r="D51">
            <v>40959935.689999983</v>
          </cell>
          <cell r="E51">
            <v>44653003.809999973</v>
          </cell>
          <cell r="F51">
            <v>32771694.659999996</v>
          </cell>
          <cell r="G51">
            <v>41731927.719999991</v>
          </cell>
          <cell r="H51">
            <v>42506442.379999958</v>
          </cell>
          <cell r="I51">
            <v>39279860.910000034</v>
          </cell>
          <cell r="J51">
            <v>43087207.700000055</v>
          </cell>
          <cell r="K51">
            <v>53894321.060000092</v>
          </cell>
          <cell r="L51">
            <v>59279057.849999979</v>
          </cell>
          <cell r="M51">
            <v>103680265.07000001</v>
          </cell>
          <cell r="N51">
            <v>548385630.03999996</v>
          </cell>
        </row>
        <row r="52">
          <cell r="B52">
            <v>2.0854844243759271E-2</v>
          </cell>
          <cell r="C52">
            <v>6.4015930336174712E-2</v>
          </cell>
          <cell r="D52">
            <v>7.4691847207980833E-2</v>
          </cell>
          <cell r="E52">
            <v>8.1426283556596701E-2</v>
          </cell>
          <cell r="F52">
            <v>5.9760308922773168E-2</v>
          </cell>
          <cell r="G52">
            <v>7.6099601145558846E-2</v>
          </cell>
          <cell r="H52">
            <v>7.7511955185440365E-2</v>
          </cell>
          <cell r="I52">
            <v>7.1628173238483486E-2</v>
          </cell>
          <cell r="J52">
            <v>7.8571000660351401E-2</v>
          </cell>
          <cell r="K52">
            <v>9.8278142437957336E-2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596980.82999999996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12409604.960000001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35105416.289999917</v>
          </cell>
          <cell r="D56">
            <v>41556916.519999981</v>
          </cell>
          <cell r="E56">
            <v>45482498.599999972</v>
          </cell>
          <cell r="F56">
            <v>33793112.909999996</v>
          </cell>
          <cell r="G56">
            <v>42717942.069999993</v>
          </cell>
          <cell r="H56">
            <v>43410031.019999959</v>
          </cell>
          <cell r="I56">
            <v>40581189.330000035</v>
          </cell>
          <cell r="J56">
            <v>43796120.640000053</v>
          </cell>
          <cell r="K56">
            <v>54897102.480000094</v>
          </cell>
          <cell r="L56">
            <v>60279605.599999979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46541913.189999908</v>
          </cell>
          <cell r="D58">
            <v>87501848.879999891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249164917.44999981</v>
          </cell>
          <cell r="I58">
            <v>288444778.35999984</v>
          </cell>
          <cell r="J58">
            <v>331531986.05999988</v>
          </cell>
          <cell r="K58">
            <v>385426307.12</v>
          </cell>
          <cell r="L58">
            <v>444705364.96999997</v>
          </cell>
          <cell r="M58">
            <v>548385630.03999996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0.88006557708076172</v>
          </cell>
        </row>
        <row r="61">
          <cell r="E61">
            <v>0.51030926067901883</v>
          </cell>
        </row>
        <row r="62">
          <cell r="F62">
            <v>0.24797950277977049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5.7378476452245662E-2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L71">
            <v>444705364.96999997</v>
          </cell>
          <cell r="M71">
            <v>103680265.06999999</v>
          </cell>
          <cell r="N71">
            <v>548385630.03999996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 xml:space="preserve">août </v>
          </cell>
          <cell r="J75" t="str">
            <v xml:space="preserve"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28094271.530000001</v>
          </cell>
          <cell r="D77">
            <v>31999509.280000001</v>
          </cell>
          <cell r="E77">
            <v>32541627.330000032</v>
          </cell>
          <cell r="F77">
            <v>24517568.539999999</v>
          </cell>
          <cell r="G77">
            <v>28632781.899999999</v>
          </cell>
          <cell r="H77">
            <v>27747666.27</v>
          </cell>
          <cell r="I77">
            <v>24902291.5</v>
          </cell>
          <cell r="J77">
            <v>27263915.859999999</v>
          </cell>
          <cell r="K77">
            <v>36760097.480000004</v>
          </cell>
          <cell r="L77">
            <v>35390881.480000019</v>
          </cell>
          <cell r="M77">
            <v>62703289.599999838</v>
          </cell>
          <cell r="N77">
            <v>372060479.61999995</v>
          </cell>
          <cell r="O77">
            <v>441615354.64999998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5747446.4100000001</v>
          </cell>
          <cell r="F78">
            <v>3349488.99</v>
          </cell>
          <cell r="G78">
            <v>5851422.8899999997</v>
          </cell>
          <cell r="H78">
            <v>4817325.1100000003</v>
          </cell>
          <cell r="I78">
            <v>3768537.05</v>
          </cell>
          <cell r="J78">
            <v>6513606.4100000001</v>
          </cell>
          <cell r="K78">
            <v>7966148.0699999984</v>
          </cell>
          <cell r="L78">
            <v>6467160.6900000004</v>
          </cell>
          <cell r="M78">
            <v>13011096.180000002</v>
          </cell>
          <cell r="N78">
            <v>69554875.030000001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1.7923891523141708E-2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-5.5654854786054073E-2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-6.4127971054346353E-2</v>
          </cell>
        </row>
        <row r="89">
          <cell r="M89">
            <v>0.80883724739197005</v>
          </cell>
        </row>
        <row r="90">
          <cell r="A90" t="str">
            <v>Chapitre 3750-42</v>
          </cell>
          <cell r="B90">
            <v>484373.6</v>
          </cell>
          <cell r="C90">
            <v>8742416.1500000022</v>
          </cell>
          <cell r="D90">
            <v>9263109.4000000022</v>
          </cell>
          <cell r="E90">
            <v>8234047.829999987</v>
          </cell>
          <cell r="F90">
            <v>9110781.9499999993</v>
          </cell>
          <cell r="G90">
            <v>10487400.369999999</v>
          </cell>
          <cell r="H90">
            <v>15922793.82</v>
          </cell>
          <cell r="I90">
            <v>13116934.07</v>
          </cell>
          <cell r="J90">
            <v>8392655.8300000001</v>
          </cell>
          <cell r="K90">
            <v>9947748.2199999802</v>
          </cell>
          <cell r="L90">
            <v>11629236.430000003</v>
          </cell>
          <cell r="M90">
            <v>32904309.680000018</v>
          </cell>
          <cell r="N90">
            <v>138235807.34999999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5.9559421682300023E-2</v>
          </cell>
          <cell r="E93">
            <v>-0.11109245562834602</v>
          </cell>
          <cell r="F93">
            <v>0.10647668535586022</v>
          </cell>
          <cell r="G93">
            <v>0.15109772438358049</v>
          </cell>
          <cell r="H93">
            <v>0.51827843490636194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41131549.630000003</v>
          </cell>
          <cell r="D95">
            <v>46877978.310000002</v>
          </cell>
          <cell r="E95">
            <v>46523121.570000023</v>
          </cell>
          <cell r="F95">
            <v>36977839.480000004</v>
          </cell>
          <cell r="G95">
            <v>44971605.159999996</v>
          </cell>
          <cell r="H95">
            <v>48487785.200000003</v>
          </cell>
          <cell r="I95">
            <v>41787762.620000005</v>
          </cell>
          <cell r="J95">
            <v>42170178.099999994</v>
          </cell>
          <cell r="K95">
            <v>54673993.769999981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2.4391387009068378E-2</v>
          </cell>
          <cell r="C96">
            <v>7.0934667938114787E-2</v>
          </cell>
          <cell r="D96">
            <v>8.0844846716026764E-2</v>
          </cell>
          <cell r="E96">
            <v>8.0232867706144254E-2</v>
          </cell>
          <cell r="F96">
            <v>6.3771260460110973E-2</v>
          </cell>
          <cell r="G96">
            <v>7.7557152778457303E-2</v>
          </cell>
          <cell r="H96">
            <v>8.3621088268164931E-2</v>
          </cell>
          <cell r="I96">
            <v>7.2066360056720902E-2</v>
          </cell>
          <cell r="J96">
            <v>7.2725866331884659E-2</v>
          </cell>
          <cell r="K96">
            <v>9.4289702863439254E-2</v>
          </cell>
          <cell r="L96">
            <v>9.2243117036299088E-2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654975.81999999995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2236000.4300000002</v>
          </cell>
          <cell r="J99">
            <v>1291834.55</v>
          </cell>
          <cell r="K99">
            <v>4295177.8099999996</v>
          </cell>
          <cell r="L99">
            <v>2452574.25</v>
          </cell>
          <cell r="M99">
            <v>10086564.270000003</v>
          </cell>
          <cell r="N99">
            <v>24689745.170000002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41485172.780000001</v>
          </cell>
          <cell r="D100">
            <v>47532954.130000003</v>
          </cell>
          <cell r="E100">
            <v>47432379.550000019</v>
          </cell>
          <cell r="F100">
            <v>37687415.370000005</v>
          </cell>
          <cell r="G100">
            <v>45847099.349999994</v>
          </cell>
          <cell r="H100">
            <v>49312452.030000001</v>
          </cell>
          <cell r="I100">
            <v>44023763.050000004</v>
          </cell>
          <cell r="J100">
            <v>43462012.649999991</v>
          </cell>
          <cell r="K100">
            <v>58969171.579999983</v>
          </cell>
          <cell r="L100">
            <v>55939852.850000024</v>
          </cell>
          <cell r="M100">
            <v>118705259.72999987</v>
          </cell>
          <cell r="N100">
            <v>604540907.16999996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102152902.04000001</v>
          </cell>
          <cell r="E103">
            <v>148676023.61000001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363071194.17000008</v>
          </cell>
          <cell r="K103">
            <v>417745187.94000006</v>
          </cell>
          <cell r="L103">
            <v>471232466.54000008</v>
          </cell>
          <cell r="M103">
            <v>579851162</v>
          </cell>
          <cell r="N103" t="str">
            <v>(titre III)</v>
          </cell>
        </row>
        <row r="104">
          <cell r="C104">
            <v>2.9081850864709851</v>
          </cell>
          <cell r="D104">
            <v>0.84808761634812302</v>
          </cell>
        </row>
        <row r="106">
          <cell r="C106">
            <v>2.9081850864709851</v>
          </cell>
        </row>
        <row r="107">
          <cell r="D107">
            <v>0.84808761634812302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0.21024471220775509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0.23049917646279139</v>
          </cell>
        </row>
        <row r="119">
          <cell r="L119">
            <v>471232466.54000008</v>
          </cell>
          <cell r="M119">
            <v>108618695.45999992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 xml:space="preserve">août </v>
          </cell>
          <cell r="J123" t="str">
            <v>septembre</v>
          </cell>
          <cell r="K123" t="str">
            <v xml:space="preserve">octobre </v>
          </cell>
          <cell r="L123" t="str">
            <v>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13227358.220000001</v>
          </cell>
          <cell r="I125">
            <v>12810054.420000013</v>
          </cell>
          <cell r="J125">
            <v>15314008.890000025</v>
          </cell>
          <cell r="K125">
            <v>18791128.469999969</v>
          </cell>
          <cell r="L125">
            <v>18927670.920000002</v>
          </cell>
          <cell r="M125">
            <v>4382017.3</v>
          </cell>
          <cell r="N125">
            <v>164390117.96000004</v>
          </cell>
        </row>
        <row r="126">
          <cell r="A126" t="str">
            <v>Chapitre 3904-02</v>
          </cell>
          <cell r="B126">
            <v>7263455.7000000011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29172920.09</v>
          </cell>
          <cell r="M126">
            <v>4010283.14</v>
          </cell>
          <cell r="N126">
            <v>216268025.37000006</v>
          </cell>
        </row>
        <row r="127">
          <cell r="C127">
            <v>1.1140855570869852</v>
          </cell>
        </row>
        <row r="128">
          <cell r="D128">
            <v>9.1542076823852112E-2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0.29858216092194539</v>
          </cell>
        </row>
        <row r="132">
          <cell r="H132">
            <v>-0.15943536244731119</v>
          </cell>
          <cell r="S132">
            <v>-8.4061426163012376E-2</v>
          </cell>
        </row>
        <row r="133">
          <cell r="I133">
            <v>-7.9843739751314632E-2</v>
          </cell>
        </row>
        <row r="134">
          <cell r="J134">
            <v>0.30102003553237527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38560453.240000032</v>
          </cell>
          <cell r="F139">
            <v>28160658.439999994</v>
          </cell>
          <cell r="G139">
            <v>36568928.690000013</v>
          </cell>
          <cell r="H139">
            <v>30738548.289999984</v>
          </cell>
          <cell r="I139">
            <v>28284267.640000008</v>
          </cell>
          <cell r="J139">
            <v>36798398.890000023</v>
          </cell>
          <cell r="K139">
            <v>43012605.660000026</v>
          </cell>
          <cell r="L139">
            <v>48100591.010000005</v>
          </cell>
          <cell r="M139">
            <v>8392300.4399999995</v>
          </cell>
          <cell r="N139">
            <v>380658143.3300001</v>
          </cell>
        </row>
        <row r="140">
          <cell r="A140" t="str">
            <v>en cumul</v>
          </cell>
          <cell r="C140">
            <v>47122482.410000049</v>
          </cell>
          <cell r="D140">
            <v>82041391.030000001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281152646.22000009</v>
          </cell>
          <cell r="K140">
            <v>324165251.88000011</v>
          </cell>
          <cell r="L140">
            <v>372265842.8900001</v>
          </cell>
          <cell r="M140">
            <v>380658143.3300001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9804313.4400000013</v>
          </cell>
          <cell r="D142">
            <v>11841046.049999991</v>
          </cell>
          <cell r="E142">
            <v>17901818.869999982</v>
          </cell>
          <cell r="F142">
            <v>8189000.3400000008</v>
          </cell>
          <cell r="G142">
            <v>10579783.199999996</v>
          </cell>
          <cell r="H142">
            <v>24843261.480000004</v>
          </cell>
          <cell r="I142">
            <v>14307494.530000001</v>
          </cell>
          <cell r="J142">
            <v>10361841.189999999</v>
          </cell>
          <cell r="K142">
            <v>16126674.91</v>
          </cell>
          <cell r="L142">
            <v>10276691.640000001</v>
          </cell>
          <cell r="M142">
            <v>1560539.35</v>
          </cell>
          <cell r="N142">
            <v>124423965.81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9989828.5499999989</v>
          </cell>
          <cell r="E143">
            <v>16524193.289999999</v>
          </cell>
          <cell r="F143">
            <v>6836147.1999999993</v>
          </cell>
          <cell r="G143">
            <v>7587957.4800000014</v>
          </cell>
          <cell r="H143">
            <v>21170909.690000005</v>
          </cell>
          <cell r="I143">
            <v>12803879.390000001</v>
          </cell>
          <cell r="J143">
            <v>7877975.379999999</v>
          </cell>
          <cell r="K143">
            <v>12344893.98</v>
          </cell>
          <cell r="N143">
            <v>103700748.59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3672351.7899999991</v>
          </cell>
          <cell r="I144">
            <v>1503615.14</v>
          </cell>
          <cell r="J144">
            <v>2483865.81</v>
          </cell>
          <cell r="K144">
            <v>3781780.9299999997</v>
          </cell>
          <cell r="N144">
            <v>20723217.219999999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41794750.970000058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47148711.890000008</v>
          </cell>
          <cell r="H146">
            <v>55581809.769999988</v>
          </cell>
          <cell r="I146">
            <v>42591762.170000009</v>
          </cell>
          <cell r="J146">
            <v>47160240.080000021</v>
          </cell>
          <cell r="K146">
            <v>59139280.570000023</v>
          </cell>
          <cell r="L146">
            <v>58377282.650000006</v>
          </cell>
          <cell r="M146">
            <v>9952839.7899999991</v>
          </cell>
          <cell r="N146">
            <v>516919340.13000005</v>
          </cell>
        </row>
        <row r="147">
          <cell r="B147">
            <v>3.0180292105295492E-2</v>
          </cell>
          <cell r="C147">
            <v>8.085352534786007E-2</v>
          </cell>
          <cell r="D147">
            <v>9.045889956108101E-2</v>
          </cell>
          <cell r="E147">
            <v>0.10922839933944108</v>
          </cell>
          <cell r="F147">
            <v>7.0319788713764153E-2</v>
          </cell>
          <cell r="G147">
            <v>9.1210965095913379E-2</v>
          </cell>
          <cell r="H147">
            <v>0.10752511166639986</v>
          </cell>
          <cell r="I147">
            <v>8.2395373636607608E-2</v>
          </cell>
          <cell r="J147">
            <v>9.1233266815166345E-2</v>
          </cell>
          <cell r="K147">
            <v>0.11440717338052603</v>
          </cell>
          <cell r="L147">
            <v>0.11293305960523493</v>
          </cell>
          <cell r="M147">
            <v>1.9254144732710057E-2</v>
          </cell>
          <cell r="P147" t="str">
            <v>Evolution de la consommation entre la fin novembre 2004 et la fin novembre 2005</v>
          </cell>
        </row>
        <row r="149">
          <cell r="A149" t="str">
            <v xml:space="preserve">Cumul des mandatements : 
Total 2005 :  titres III </v>
          </cell>
          <cell r="B149">
            <v>15600776.679999996</v>
          </cell>
          <cell r="C149">
            <v>57395527.650000051</v>
          </cell>
          <cell r="D149">
            <v>104155482.31999999</v>
          </cell>
          <cell r="E149">
            <v>160617754.43000001</v>
          </cell>
          <cell r="F149">
            <v>196967413.21000001</v>
          </cell>
          <cell r="G149">
            <v>244116125.10000002</v>
          </cell>
          <cell r="H149">
            <v>299697934.87</v>
          </cell>
          <cell r="I149">
            <v>342289697.04000002</v>
          </cell>
          <cell r="J149">
            <v>389449937.12000006</v>
          </cell>
          <cell r="K149">
            <v>448589217.69000006</v>
          </cell>
          <cell r="L149">
            <v>506966500.34000003</v>
          </cell>
          <cell r="M149">
            <v>516919340.13000005</v>
          </cell>
          <cell r="P149">
            <v>7.5831009824885873E-2</v>
          </cell>
        </row>
        <row r="150">
          <cell r="C150">
            <v>2.6790173224888485</v>
          </cell>
          <cell r="D150">
            <v>0.81469683413564542</v>
          </cell>
          <cell r="E150">
            <v>0.54209601695789078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0.14211563449202627</v>
          </cell>
          <cell r="J150">
            <v>0.13777873096334795</v>
          </cell>
          <cell r="K150">
            <v>0.15185335760313035</v>
          </cell>
          <cell r="L150">
            <v>0.13013527821870632</v>
          </cell>
          <cell r="M150">
            <v>1.9632144891871733E-2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1588121.52</v>
          </cell>
          <cell r="K152">
            <v>1393691.55</v>
          </cell>
          <cell r="L152">
            <v>2755569.43</v>
          </cell>
          <cell r="M152">
            <v>562323.04</v>
          </cell>
          <cell r="N152">
            <v>14188706.23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47941815.189999953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43892512.38000001</v>
          </cell>
          <cell r="J154">
            <v>48748361.600000024</v>
          </cell>
          <cell r="K154">
            <v>60532972.12000002</v>
          </cell>
          <cell r="L154">
            <v>61132852.080000006</v>
          </cell>
          <cell r="M154">
            <v>10515162.829999998</v>
          </cell>
          <cell r="N154">
            <v>531108046.36000007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306286185.35000002</v>
          </cell>
          <cell r="I156">
            <v>350178697.73000002</v>
          </cell>
          <cell r="J156">
            <v>398927059.33000004</v>
          </cell>
          <cell r="K156">
            <v>459460031.45000005</v>
          </cell>
          <cell r="L156">
            <v>520592883.53000003</v>
          </cell>
          <cell r="M156">
            <v>531108046.36000001</v>
          </cell>
        </row>
        <row r="157">
          <cell r="C157">
            <v>2.7385415698418982</v>
          </cell>
          <cell r="D157">
            <v>0.82198906338014888</v>
          </cell>
          <cell r="E157">
            <v>0.53778264317240665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0.14330555695759847</v>
          </cell>
          <cell r="J157">
            <v>0.13920995741890246</v>
          </cell>
          <cell r="K157">
            <v>0.15173944886482613</v>
          </cell>
        </row>
        <row r="161">
          <cell r="M161" t="str">
            <v>Total des dépenses enregistré en titre III au 12-12-05 =</v>
          </cell>
          <cell r="N161">
            <v>516919340.13000005</v>
          </cell>
        </row>
        <row r="162">
          <cell r="A162" t="str">
            <v>Dont crédits immobiliers</v>
          </cell>
          <cell r="B162">
            <v>924769.00999999885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101080659.86999995</v>
          </cell>
        </row>
        <row r="167">
          <cell r="A167" t="str">
            <v>PROJECTION DE CONSOMMATION AU 12 DECEMBRE 2005</v>
          </cell>
        </row>
        <row r="170">
          <cell r="A170" t="str">
            <v>I -- Hypothèse de consommation faite appliquant des % retenus en application de la LOLF pour les budgets déconcentrés et selon des critères spécifiques pour les crédits non déconcentrés</v>
          </cell>
        </row>
        <row r="172">
          <cell r="A172" t="str">
            <v>% d'évolution entre deux mois en 2002 :</v>
          </cell>
          <cell r="K172">
            <v>0.11030258712938615</v>
          </cell>
          <cell r="L172">
            <v>0.11417573854381223</v>
          </cell>
          <cell r="M172">
            <v>0.13534603769205683</v>
          </cell>
          <cell r="N172">
            <v>0.19072258595277014</v>
          </cell>
        </row>
        <row r="173">
          <cell r="A173" t="str">
            <v>% d'évolution entre deux mois en 2003 :</v>
          </cell>
          <cell r="K173">
            <v>0.149377665787467</v>
          </cell>
          <cell r="L173">
            <v>0.16256145206528114</v>
          </cell>
          <cell r="M173">
            <v>0.15380127602847776</v>
          </cell>
          <cell r="N173">
            <v>0.23314372444549733</v>
          </cell>
        </row>
        <row r="174">
          <cell r="A174" t="str">
            <v>% d'évolution entre deux mois en 2004 :</v>
          </cell>
          <cell r="K174">
            <v>0.13141179363171973</v>
          </cell>
          <cell r="L174">
            <v>0.15058752841846243</v>
          </cell>
          <cell r="M174">
            <v>0.12803804841836336</v>
          </cell>
          <cell r="N174">
            <v>0.23049917646279139</v>
          </cell>
        </row>
        <row r="175">
          <cell r="A175" t="str">
            <v>Moyenne entre 2002 - 2003 et 2004 :</v>
          </cell>
          <cell r="K175">
            <v>0.13036401551619095</v>
          </cell>
          <cell r="L175">
            <v>0.14244157300918525</v>
          </cell>
          <cell r="M175">
            <v>0.13906178737963265</v>
          </cell>
          <cell r="N175">
            <v>0.21812182895368629</v>
          </cell>
        </row>
        <row r="177">
          <cell r="C177" t="str">
            <v>Janvier</v>
          </cell>
          <cell r="D177" t="str">
            <v>Février</v>
          </cell>
          <cell r="E177" t="str">
            <v>Mars</v>
          </cell>
          <cell r="F177" t="str">
            <v>Avril</v>
          </cell>
          <cell r="G177" t="str">
            <v>Mai</v>
          </cell>
          <cell r="H177" t="str">
            <v>Juin</v>
          </cell>
          <cell r="I177" t="str">
            <v>Juillet</v>
          </cell>
          <cell r="J177" t="str">
            <v>Août</v>
          </cell>
          <cell r="K177" t="str">
            <v>Septembre</v>
          </cell>
          <cell r="L177" t="str">
            <v>Octobre</v>
          </cell>
          <cell r="M177" t="str">
            <v>Novembre</v>
          </cell>
          <cell r="N177" t="str">
            <v>Décembre</v>
          </cell>
        </row>
        <row r="178">
          <cell r="A178" t="str">
            <v>Comparaison mensuelle entre 2004  et 2005 :</v>
          </cell>
          <cell r="C178">
            <v>0.10304490072139097</v>
          </cell>
          <cell r="D178">
            <v>1.6123908434423254E-2</v>
          </cell>
          <cell r="E178">
            <v>-2.5176776869423136E-3</v>
          </cell>
          <cell r="F178">
            <v>0.21363894348846005</v>
          </cell>
          <cell r="G178">
            <v>-1.6988031448937707E-2</v>
          </cell>
          <cell r="H178">
            <v>4.841069653294118E-2</v>
          </cell>
          <cell r="I178">
            <v>0.14630539507504634</v>
          </cell>
          <cell r="J178">
            <v>1.9240071724136838E-2</v>
          </cell>
          <cell r="K178">
            <v>0.11833153675962367</v>
          </cell>
          <cell r="L178">
            <v>8.1671129034114512E-2</v>
          </cell>
        </row>
        <row r="179">
          <cell r="A179" t="str">
            <v>Comparaison en cumulé entre 2004 et 2005 :</v>
          </cell>
          <cell r="C179">
            <v>0.10304490072139097</v>
          </cell>
          <cell r="D179">
            <v>3.8364664786486286E-2</v>
          </cell>
          <cell r="E179">
            <v>6.1945304418822671E-3</v>
          </cell>
          <cell r="F179">
            <v>0.10515001335763653</v>
          </cell>
          <cell r="G179">
            <v>0.11150733743560889</v>
          </cell>
          <cell r="H179">
            <v>1.8900994836564902E-2</v>
          </cell>
          <cell r="I179">
            <v>9.9199569612942601E-2</v>
          </cell>
          <cell r="J179">
            <v>8.7487966683379464E-2</v>
          </cell>
          <cell r="K179">
            <v>6.9011477417284986E-2</v>
          </cell>
          <cell r="L179">
            <v>9.7634670186374978E-2</v>
          </cell>
        </row>
        <row r="181">
          <cell r="A181" t="str">
            <v>Projection année 2005</v>
          </cell>
          <cell r="B181" t="str">
            <v>Montant alloué</v>
          </cell>
          <cell r="C181" t="str">
            <v>Janvier</v>
          </cell>
          <cell r="D181" t="str">
            <v>Février</v>
          </cell>
          <cell r="E181" t="str">
            <v>Mars</v>
          </cell>
          <cell r="F181" t="str">
            <v>Avril</v>
          </cell>
          <cell r="G181" t="str">
            <v>Mai</v>
          </cell>
          <cell r="H181" t="str">
            <v>Juin</v>
          </cell>
          <cell r="I181" t="str">
            <v>Juillet</v>
          </cell>
          <cell r="J181" t="str">
            <v>Août</v>
          </cell>
          <cell r="K181" t="str">
            <v>Septembre</v>
          </cell>
          <cell r="L181" t="str">
            <v>Octobre</v>
          </cell>
          <cell r="M181" t="str">
            <v>Novembre</v>
          </cell>
          <cell r="N181" t="str">
            <v>Décembre</v>
          </cell>
          <cell r="P181" t="str">
            <v>% de consommation au 12/12/05</v>
          </cell>
          <cell r="R181" t="str">
            <v xml:space="preserve">Hypothèse de consommation </v>
          </cell>
        </row>
        <row r="182">
          <cell r="A182" t="str">
            <v>Chapitre 3750-41</v>
          </cell>
          <cell r="B182">
            <v>207439951</v>
          </cell>
          <cell r="C182">
            <v>7868589.179999995</v>
          </cell>
          <cell r="D182">
            <v>13267996.030000018</v>
          </cell>
          <cell r="E182">
            <v>14700555.689999972</v>
          </cell>
          <cell r="F182">
            <v>16668085.940000027</v>
          </cell>
          <cell r="G182">
            <v>12121939.409999983</v>
          </cell>
          <cell r="H182">
            <v>16310713.490000023</v>
          </cell>
          <cell r="I182">
            <v>13227358.220000001</v>
          </cell>
          <cell r="J182">
            <v>12810054.420000013</v>
          </cell>
          <cell r="K182">
            <v>15314008.890000025</v>
          </cell>
          <cell r="L182">
            <v>18791128.469999969</v>
          </cell>
          <cell r="M182">
            <v>18927670.920000002</v>
          </cell>
          <cell r="O182">
            <v>160008100.66000003</v>
          </cell>
          <cell r="P182">
            <v>0.77134659880439338</v>
          </cell>
          <cell r="R182">
            <v>0.97</v>
          </cell>
          <cell r="S182">
            <v>201216752.47</v>
          </cell>
        </row>
        <row r="183">
          <cell r="A183" t="str">
            <v>Chapitre 3904-02</v>
          </cell>
          <cell r="B183">
            <v>268122205</v>
          </cell>
          <cell r="C183">
            <v>7263455.7000000011</v>
          </cell>
          <cell r="D183">
            <v>18722441.500000037</v>
          </cell>
          <cell r="E183">
            <v>20218352.929999992</v>
          </cell>
          <cell r="F183">
            <v>21892367.300000004</v>
          </cell>
          <cell r="G183">
            <v>16038719.030000011</v>
          </cell>
          <cell r="H183">
            <v>20258215.199999988</v>
          </cell>
          <cell r="I183">
            <v>17511190.069999985</v>
          </cell>
          <cell r="J183">
            <v>15474213.219999995</v>
          </cell>
          <cell r="K183">
            <v>21484390</v>
          </cell>
          <cell r="L183">
            <v>24221477.190000053</v>
          </cell>
          <cell r="M183">
            <v>29172920.09</v>
          </cell>
          <cell r="O183">
            <v>212257742.23000008</v>
          </cell>
          <cell r="P183">
            <v>0.79164551936308325</v>
          </cell>
          <cell r="R183">
            <v>0.97</v>
          </cell>
          <cell r="S183">
            <v>260078538.84999999</v>
          </cell>
        </row>
        <row r="185">
          <cell r="A185" t="str">
            <v>total par mois</v>
          </cell>
          <cell r="C185">
            <v>15132044.879999995</v>
          </cell>
          <cell r="D185">
            <v>31990437.530000053</v>
          </cell>
          <cell r="E185">
            <v>34918908.61999996</v>
          </cell>
          <cell r="F185">
            <v>38560453.240000032</v>
          </cell>
          <cell r="G185">
            <v>28160658.439999994</v>
          </cell>
          <cell r="H185">
            <v>36568928.690000013</v>
          </cell>
          <cell r="I185">
            <v>30738548.289999984</v>
          </cell>
          <cell r="J185">
            <v>28284267.640000008</v>
          </cell>
          <cell r="K185">
            <v>36798398.890000023</v>
          </cell>
          <cell r="L185">
            <v>43012605.660000026</v>
          </cell>
          <cell r="M185">
            <v>48100591.010000005</v>
          </cell>
          <cell r="N185">
            <v>0</v>
          </cell>
          <cell r="O185">
            <v>372265842.8900001</v>
          </cell>
          <cell r="S185">
            <v>461295291.31999999</v>
          </cell>
        </row>
        <row r="186">
          <cell r="A186" t="str">
            <v>en cumul</v>
          </cell>
          <cell r="D186">
            <v>47122482.410000049</v>
          </cell>
          <cell r="E186">
            <v>82041391.030000001</v>
          </cell>
          <cell r="F186">
            <v>120601844.27000004</v>
          </cell>
          <cell r="G186">
            <v>148762502.71000004</v>
          </cell>
          <cell r="H186">
            <v>185331431.40000004</v>
          </cell>
          <cell r="I186">
            <v>216069979.69000003</v>
          </cell>
          <cell r="J186">
            <v>244354247.33000004</v>
          </cell>
          <cell r="K186">
            <v>281152646.22000009</v>
          </cell>
          <cell r="L186">
            <v>324165251.88000011</v>
          </cell>
          <cell r="M186">
            <v>372265842.8900001</v>
          </cell>
          <cell r="N186">
            <v>372265842.8900001</v>
          </cell>
        </row>
        <row r="188">
          <cell r="A188" t="str">
            <v>Chapitre 3750-42</v>
          </cell>
          <cell r="B188">
            <v>204298100.27999997</v>
          </cell>
          <cell r="C188">
            <v>468731.8</v>
          </cell>
          <cell r="D188">
            <v>9804313.4399999995</v>
          </cell>
          <cell r="E188">
            <v>11841046.049999999</v>
          </cell>
          <cell r="F188">
            <v>17901818.869999997</v>
          </cell>
          <cell r="G188">
            <v>8189000.3399999999</v>
          </cell>
          <cell r="H188">
            <v>10579783.200000003</v>
          </cell>
          <cell r="I188">
            <v>24843261.480000004</v>
          </cell>
          <cell r="J188">
            <v>14307494.530000001</v>
          </cell>
          <cell r="K188">
            <v>10361841.189999999</v>
          </cell>
          <cell r="L188">
            <v>16126674.91</v>
          </cell>
          <cell r="M188">
            <v>10276691.640000001</v>
          </cell>
          <cell r="O188">
            <v>124423965.81</v>
          </cell>
          <cell r="P188">
            <v>0.60903143807735471</v>
          </cell>
          <cell r="S188">
            <v>149251068</v>
          </cell>
        </row>
        <row r="189">
          <cell r="A189" t="str">
            <v>Soit au titre de :                        l'Informatique</v>
          </cell>
          <cell r="B189">
            <v>157006726.19999999</v>
          </cell>
          <cell r="C189">
            <v>168346.13</v>
          </cell>
          <cell r="D189">
            <v>8396617.5</v>
          </cell>
          <cell r="E189">
            <v>9989828.5499999989</v>
          </cell>
          <cell r="F189">
            <v>16524193.289999999</v>
          </cell>
          <cell r="G189">
            <v>6836147.1999999993</v>
          </cell>
          <cell r="H189">
            <v>7587957.4800000014</v>
          </cell>
          <cell r="I189">
            <v>21170909.690000005</v>
          </cell>
          <cell r="J189">
            <v>12803879.390000001</v>
          </cell>
          <cell r="K189">
            <v>7877975.379999999</v>
          </cell>
          <cell r="L189">
            <v>12344893.98</v>
          </cell>
          <cell r="O189">
            <v>103700748.59</v>
          </cell>
          <cell r="P189">
            <v>0.66048602566174652</v>
          </cell>
          <cell r="R189">
            <v>0.8</v>
          </cell>
          <cell r="S189">
            <v>125605380.95999999</v>
          </cell>
        </row>
        <row r="190">
          <cell r="A190" t="str">
            <v>en cumul</v>
          </cell>
          <cell r="D190">
            <v>8564963.6300000008</v>
          </cell>
          <cell r="E190">
            <v>18554792.18</v>
          </cell>
          <cell r="F190">
            <v>35078985.469999999</v>
          </cell>
          <cell r="G190">
            <v>41915132.670000002</v>
          </cell>
          <cell r="H190">
            <v>49503090.150000006</v>
          </cell>
          <cell r="I190">
            <v>70673999.840000004</v>
          </cell>
          <cell r="J190">
            <v>83477879.230000004</v>
          </cell>
          <cell r="K190">
            <v>91355854.609999999</v>
          </cell>
          <cell r="L190">
            <v>103700748.59</v>
          </cell>
          <cell r="R190" t="str">
            <v>(sur les indications du bureau 3B)</v>
          </cell>
        </row>
        <row r="191">
          <cell r="A191" t="str">
            <v>du Hors informatique</v>
          </cell>
          <cell r="B191">
            <v>47291374.079999983</v>
          </cell>
          <cell r="C191">
            <v>300385.67</v>
          </cell>
          <cell r="D191">
            <v>1407695.9400000002</v>
          </cell>
          <cell r="E191">
            <v>1851217.5000000002</v>
          </cell>
          <cell r="F191">
            <v>1377625.5799999998</v>
          </cell>
          <cell r="G191">
            <v>1352853.1400000001</v>
          </cell>
          <cell r="H191">
            <v>2991825.7200000007</v>
          </cell>
          <cell r="I191">
            <v>3672351.7899999991</v>
          </cell>
          <cell r="J191">
            <v>1503615.14</v>
          </cell>
          <cell r="K191">
            <v>2483865.81</v>
          </cell>
          <cell r="L191">
            <v>3781780.9299999997</v>
          </cell>
          <cell r="O191">
            <v>20723217.219999999</v>
          </cell>
          <cell r="P191">
            <v>0.43820289900952708</v>
          </cell>
          <cell r="R191">
            <v>0.5</v>
          </cell>
          <cell r="S191">
            <v>23645687.039999992</v>
          </cell>
        </row>
        <row r="192">
          <cell r="A192" t="str">
            <v>en cumul</v>
          </cell>
          <cell r="D192">
            <v>1708081.61</v>
          </cell>
          <cell r="E192">
            <v>3559299.1100000003</v>
          </cell>
          <cell r="F192">
            <v>4936924.6900000004</v>
          </cell>
          <cell r="G192">
            <v>6289777.8300000001</v>
          </cell>
          <cell r="H192">
            <v>9281603.5500000007</v>
          </cell>
          <cell r="I192">
            <v>12953955.34</v>
          </cell>
          <cell r="J192">
            <v>14457570.48</v>
          </cell>
          <cell r="K192">
            <v>16941436.289999999</v>
          </cell>
          <cell r="L192">
            <v>20723217.219999999</v>
          </cell>
          <cell r="R192" t="str">
            <v>(au regard des gestions passées)</v>
          </cell>
        </row>
        <row r="194">
          <cell r="A194" t="str">
            <v>Sous total titre III</v>
          </cell>
          <cell r="B194">
            <v>679860256.27999997</v>
          </cell>
          <cell r="C194">
            <v>15600776.679999996</v>
          </cell>
          <cell r="D194">
            <v>41794750.970000051</v>
          </cell>
          <cell r="E194">
            <v>46759954.669999957</v>
          </cell>
          <cell r="F194">
            <v>56462272.110000029</v>
          </cell>
          <cell r="G194">
            <v>36349658.779999994</v>
          </cell>
          <cell r="H194">
            <v>47148711.890000015</v>
          </cell>
          <cell r="I194">
            <v>55581809.769999988</v>
          </cell>
          <cell r="J194">
            <v>42591762.170000009</v>
          </cell>
          <cell r="K194">
            <v>47160240.080000021</v>
          </cell>
          <cell r="L194">
            <v>59139280.570000023</v>
          </cell>
          <cell r="M194">
            <v>58377282.650000006</v>
          </cell>
          <cell r="N194">
            <v>0</v>
          </cell>
          <cell r="O194">
            <v>506966500.34000015</v>
          </cell>
          <cell r="P194">
            <v>0.74569221491777626</v>
          </cell>
          <cell r="S194">
            <v>610546359.31999993</v>
          </cell>
        </row>
        <row r="195">
          <cell r="C195">
            <v>3.0180292105295492E-2</v>
          </cell>
          <cell r="D195">
            <v>8.0853525347860056E-2</v>
          </cell>
          <cell r="E195">
            <v>9.0458899561081024E-2</v>
          </cell>
          <cell r="F195">
            <v>0.1092283993394411</v>
          </cell>
          <cell r="G195">
            <v>7.0319788713764153E-2</v>
          </cell>
          <cell r="H195">
            <v>9.1210965095913393E-2</v>
          </cell>
          <cell r="I195">
            <v>0.10752511166639986</v>
          </cell>
          <cell r="J195">
            <v>8.2395373636607608E-2</v>
          </cell>
          <cell r="K195">
            <v>9.1233266815166345E-2</v>
          </cell>
          <cell r="L195">
            <v>0.11440717338052603</v>
          </cell>
        </row>
        <row r="196">
          <cell r="A196" t="str">
            <v xml:space="preserve">Cumul des mandatements : 
Total 2005 :  titres III </v>
          </cell>
          <cell r="C196">
            <v>15600776.679999996</v>
          </cell>
          <cell r="D196">
            <v>57395527.650000051</v>
          </cell>
          <cell r="E196">
            <v>104155482.32000001</v>
          </cell>
          <cell r="F196">
            <v>160617754.43000004</v>
          </cell>
          <cell r="G196">
            <v>196967413.21000004</v>
          </cell>
          <cell r="H196">
            <v>244116125.10000005</v>
          </cell>
          <cell r="I196">
            <v>299697934.87000006</v>
          </cell>
          <cell r="J196">
            <v>342289697.04000008</v>
          </cell>
          <cell r="K196">
            <v>389449937.12000012</v>
          </cell>
          <cell r="L196">
            <v>448589217.69000018</v>
          </cell>
          <cell r="M196">
            <v>506966500.34000015</v>
          </cell>
          <cell r="O196" t="str">
            <v>Projection fin d'année 2005</v>
          </cell>
          <cell r="R196" t="str">
            <v>soit entre la consommation
 constatée au 12/12 et la projection:</v>
          </cell>
        </row>
        <row r="197">
          <cell r="D197">
            <v>2.6790173224888485</v>
          </cell>
          <cell r="E197">
            <v>0.81469683413564564</v>
          </cell>
          <cell r="F197">
            <v>0.54209601695789089</v>
          </cell>
          <cell r="G197">
            <v>0.22631158621908018</v>
          </cell>
          <cell r="H197">
            <v>0.23937315884699994</v>
          </cell>
          <cell r="I197">
            <v>0.22768594146425766</v>
          </cell>
          <cell r="J197">
            <v>0.14211563449202624</v>
          </cell>
          <cell r="K197">
            <v>0.13777873096334795</v>
          </cell>
          <cell r="L197">
            <v>0.15185335760313046</v>
          </cell>
          <cell r="M197">
            <v>103579858.97999978</v>
          </cell>
          <cell r="O197">
            <v>610546359.31999993</v>
          </cell>
          <cell r="R197" t="str">
            <v>en crédits : +</v>
          </cell>
          <cell r="S197">
            <v>103579858.97999978</v>
          </cell>
        </row>
        <row r="198">
          <cell r="R198" t="str">
            <v>en % : +</v>
          </cell>
          <cell r="S198">
            <v>0.20431302445138549</v>
          </cell>
        </row>
        <row r="200">
          <cell r="Q200" t="str">
            <v>(sur titre III)</v>
          </cell>
        </row>
        <row r="201">
          <cell r="Q201" t="str">
            <v xml:space="preserve">par rapport à 2002 : </v>
          </cell>
          <cell r="S201">
            <v>46427077.400000095</v>
          </cell>
          <cell r="T201">
            <v>8.23001072432481E-2</v>
          </cell>
        </row>
        <row r="202">
          <cell r="N202" t="str">
            <v>Projection n° I) des dépenses 2005 : (faite le 15-11-05) =</v>
          </cell>
          <cell r="O202">
            <v>610546359.31999993</v>
          </cell>
          <cell r="Q202" t="str">
            <v xml:space="preserve">par rapport à 2003 : </v>
          </cell>
          <cell r="S202">
            <v>62160729.279999971</v>
          </cell>
          <cell r="T202">
            <v>0.11335222127440846</v>
          </cell>
        </row>
        <row r="203">
          <cell r="A203" t="str">
            <v>Dont crédits immobiliers</v>
          </cell>
          <cell r="B203">
            <v>924769.00999999885</v>
          </cell>
          <cell r="E203">
            <v>-2667456.5799999833</v>
          </cell>
          <cell r="Q203" t="str">
            <v xml:space="preserve">par rapport à 2004 : </v>
          </cell>
          <cell r="S203">
            <v>30695197.319999933</v>
          </cell>
          <cell r="T203">
            <v>5.2936338377122943E-2</v>
          </cell>
        </row>
        <row r="204">
          <cell r="N204" t="str">
            <v>Reste à réaliser par rapport à l'objectif annoncé par la DGCP  (base Cabinet du Ministre de 618 M€ fin juillet 2005 ) =</v>
          </cell>
          <cell r="O204">
            <v>7453640.6800000668</v>
          </cell>
        </row>
        <row r="206">
          <cell r="A206" t="str">
            <v>II -- Hypothèse de consommation faite à partir de la moyenne des consommations enregistrées sur les 3 derniers mois des années 2002, 2003 et 2004 :</v>
          </cell>
        </row>
        <row r="207">
          <cell r="A207" t="str">
            <v>(sur titre III)</v>
          </cell>
        </row>
        <row r="210">
          <cell r="A210" t="str">
            <v>Projection consommation 2005</v>
          </cell>
        </row>
        <row r="211">
          <cell r="A211" t="str">
            <v>Consommation constatée au 02-11-05 :</v>
          </cell>
          <cell r="L211">
            <v>506966500.34000015</v>
          </cell>
        </row>
        <row r="212">
          <cell r="A212" t="str">
            <v>En reportant la moyenne de la consommation 
2002 / 2003 / 2004 d'octobre à décembre en valeur</v>
          </cell>
          <cell r="L212">
            <v>100885367.07666659</v>
          </cell>
          <cell r="N212">
            <v>607851867.41666675</v>
          </cell>
          <cell r="O212" t="str">
            <v>Projection de consommation 2005 actualisée au 15/11/05
contre une projection de 593,830 M€ faite au 10/11/05 sur les mêmes bases
soit une augmentation de 12 M€</v>
          </cell>
        </row>
        <row r="213">
          <cell r="P213" t="str">
            <v>(sur titre III)</v>
          </cell>
        </row>
        <row r="214">
          <cell r="A214" t="str">
            <v>Dont crédits déconcentrés</v>
          </cell>
          <cell r="B214">
            <v>23261104.990000248</v>
          </cell>
          <cell r="C214">
            <v>-8.7203312565261673</v>
          </cell>
          <cell r="P214" t="str">
            <v xml:space="preserve">par rapport à 2002 : </v>
          </cell>
          <cell r="R214">
            <v>43732585.496666908</v>
          </cell>
          <cell r="S214">
            <v>7.7523649515793033E-2</v>
          </cell>
        </row>
        <row r="215">
          <cell r="M215" t="str">
            <v>Reste à réaliser par rapport à l'objectif annoncé par la DGCP  (base Cabinet du Ministre de 618 M€ fin juillet 2005 ) =</v>
          </cell>
          <cell r="N215">
            <v>10148132.583333254</v>
          </cell>
          <cell r="P215" t="str">
            <v xml:space="preserve">par rapport à 2003 : </v>
          </cell>
          <cell r="R215">
            <v>59466237.376666784</v>
          </cell>
          <cell r="S215">
            <v>0.10843872289711391</v>
          </cell>
        </row>
        <row r="216">
          <cell r="A216" t="str">
            <v>Dont crédits non décon fonct.</v>
          </cell>
          <cell r="B216">
            <v>16260461.18</v>
          </cell>
          <cell r="C216">
            <v>-6.0958672399458891</v>
          </cell>
          <cell r="P216" t="str">
            <v xml:space="preserve">par rapport à 2004 : </v>
          </cell>
          <cell r="R216">
            <v>28000705.416666746</v>
          </cell>
          <cell r="S216">
            <v>4.8289470215232139E-2</v>
          </cell>
        </row>
        <row r="217">
          <cell r="A217" t="str">
            <v>III -- Hypothèse de consommation faite à partir de la plus forte consommation enregistrée sur le dernier mois de l'année retenue = 2004 :</v>
          </cell>
        </row>
        <row r="218">
          <cell r="A218" t="str">
            <v>(sur le titre III)</v>
          </cell>
        </row>
        <row r="221">
          <cell r="A221" t="str">
            <v>Projection consommation 2005</v>
          </cell>
        </row>
        <row r="222">
          <cell r="A222" t="str">
            <v>Consommation constatée au 12-12-05 :</v>
          </cell>
          <cell r="L222">
            <v>506966500.34000015</v>
          </cell>
        </row>
        <row r="223">
          <cell r="A223" t="str">
            <v>En reportant la plus forte consommation enregistrée sur le dernier mois de 2004</v>
          </cell>
          <cell r="L223">
            <v>108618695.45999992</v>
          </cell>
          <cell r="N223">
            <v>615585195.80000007</v>
          </cell>
          <cell r="O223" t="str">
            <v>Projection de consommation 2005 au 15/11/05, 
au lieu de 602,940 M€ au 10/10 /05 soit une augmentation de + 9 M€</v>
          </cell>
        </row>
        <row r="224">
          <cell r="P224" t="str">
            <v>(sur titre III)</v>
          </cell>
        </row>
        <row r="225">
          <cell r="A225" t="str">
            <v>Dont crédits déconcentrés</v>
          </cell>
          <cell r="B225">
            <v>23261104.990000248</v>
          </cell>
          <cell r="C225">
            <v>-8.7203312565261673</v>
          </cell>
          <cell r="P225" t="str">
            <v xml:space="preserve">par rapport à 2002 : </v>
          </cell>
          <cell r="R225">
            <v>51465913.880000234</v>
          </cell>
          <cell r="S225">
            <v>9.1232325377771498E-2</v>
          </cell>
        </row>
        <row r="226">
          <cell r="M226" t="str">
            <v>Reste à réaliser par rapport à l'objectif annoncé par la DGCP  (base Cabinet du Ministre de 618 M€ fin juillet 2005 ) =</v>
          </cell>
          <cell r="N226">
            <v>2414804.1999999285</v>
          </cell>
          <cell r="P226" t="str">
            <v xml:space="preserve">par rapport à 2003 : </v>
          </cell>
          <cell r="R226">
            <v>67199565.76000011</v>
          </cell>
          <cell r="S226">
            <v>0.12254071237260263</v>
          </cell>
        </row>
        <row r="227">
          <cell r="P227" t="str">
            <v xml:space="preserve">par rapport à 2004 : </v>
          </cell>
          <cell r="R227">
            <v>35734033.800000072</v>
          </cell>
          <cell r="S227">
            <v>6.1626217453367924E-2</v>
          </cell>
        </row>
        <row r="228">
          <cell r="A228" t="str">
            <v>IV- Hypothèse de consommation faite à partir des plus fortes consommations constatées sur les trois années retenues :</v>
          </cell>
        </row>
        <row r="229">
          <cell r="A229" t="str">
            <v>(sur le titre III)</v>
          </cell>
        </row>
        <row r="230">
          <cell r="L230">
            <v>506966500.34000015</v>
          </cell>
        </row>
        <row r="231">
          <cell r="B231" t="str">
            <v>En 2002 : cons. mensuelle la plus élevée</v>
          </cell>
        </row>
        <row r="232">
          <cell r="B232" t="str">
            <v>En 2003 : cons. mensuelle la plus élevée</v>
          </cell>
        </row>
        <row r="233">
          <cell r="B233" t="str">
            <v>En 2004 : cons. mensuelle la plus élevée</v>
          </cell>
          <cell r="M233">
            <v>108618695.45999986</v>
          </cell>
        </row>
        <row r="234">
          <cell r="B234" t="str">
            <v xml:space="preserve">En 2005 : </v>
          </cell>
          <cell r="N234">
            <v>108618695.45999986</v>
          </cell>
        </row>
        <row r="235">
          <cell r="B235" t="str">
            <v xml:space="preserve">En 2005 : </v>
          </cell>
          <cell r="N235">
            <v>615585195.79999995</v>
          </cell>
          <cell r="O235" t="str">
            <v>Projection de consommation 2005 au 12/12/05,  
alors qu'au 10/10/05, la projection portait la consommation à 608 M€, soit une augmentation de + 8,5 M€</v>
          </cell>
        </row>
        <row r="236">
          <cell r="P236" t="str">
            <v>(sur titre III)</v>
          </cell>
        </row>
        <row r="237">
          <cell r="P237" t="str">
            <v xml:space="preserve">par rapport à 2002 : </v>
          </cell>
          <cell r="R237">
            <v>51465913.880000114</v>
          </cell>
          <cell r="S237">
            <v>9.1232325377771289E-2</v>
          </cell>
        </row>
        <row r="238">
          <cell r="M238" t="str">
            <v>Reste à réaliser par rapport à l'objectif annoncé par la DGCP  (base Cabinet du Ministre de 618 M€ fin juillet 2005 ) =</v>
          </cell>
          <cell r="N238">
            <v>2414804.2000000477</v>
          </cell>
          <cell r="P238" t="str">
            <v xml:space="preserve">par rapport à 2003 : </v>
          </cell>
          <cell r="R238">
            <v>67199565.75999999</v>
          </cell>
          <cell r="S238">
            <v>0.1225407123726024</v>
          </cell>
        </row>
        <row r="239">
          <cell r="P239" t="str">
            <v xml:space="preserve">par rapport à 2004 : </v>
          </cell>
          <cell r="R239">
            <v>35734033.799999952</v>
          </cell>
          <cell r="S239">
            <v>6.1626217453367715E-2</v>
          </cell>
        </row>
        <row r="240">
          <cell r="J240" t="str">
            <v>CONSOMMATION EFFECTIVEMENT CONSTATEE fin OCTOBRE  :</v>
          </cell>
          <cell r="K240">
            <v>57270800.030000031</v>
          </cell>
        </row>
        <row r="241">
          <cell r="J241" t="str">
            <v xml:space="preserve">PROJECTION FAITE LE 10/10/05 SUR LA CONSOMATION D'OCTOBRE : </v>
          </cell>
          <cell r="K241">
            <v>54673994</v>
          </cell>
        </row>
        <row r="242">
          <cell r="J242" t="str">
            <v>ECART PAR RAPPORT A LA PROJECTION :</v>
          </cell>
          <cell r="K242">
            <v>2596806.030000031</v>
          </cell>
        </row>
        <row r="244">
          <cell r="J244" t="str">
            <v>CONSEQUENCE :</v>
          </cell>
          <cell r="K244">
            <v>2596806.030000031</v>
          </cell>
        </row>
        <row r="245">
          <cell r="L245">
            <v>0</v>
          </cell>
          <cell r="M245">
            <v>108618695.45999986</v>
          </cell>
          <cell r="N245">
            <v>111215501.48999989</v>
          </cell>
          <cell r="O245" t="str">
            <v>au 15-11-05</v>
          </cell>
          <cell r="P245" t="str">
            <v>soit les + 2,596 M€ d'octobre</v>
          </cell>
        </row>
        <row r="246">
          <cell r="L246">
            <v>3000000</v>
          </cell>
          <cell r="M246">
            <v>111618695.45999986</v>
          </cell>
          <cell r="N246">
            <v>117215501.48999989</v>
          </cell>
          <cell r="O246" t="str">
            <v xml:space="preserve">répercussion </v>
          </cell>
        </row>
        <row r="249">
          <cell r="A249" t="str">
            <v>V - Hypothèse de consommation en partant de la consommation constatée en octobre 2005 à laquelle sont appliquées les % de consommation mensuelle les plus élevés :</v>
          </cell>
        </row>
        <row r="250">
          <cell r="A250" t="str">
            <v>(sur le titre III)</v>
          </cell>
        </row>
        <row r="251">
          <cell r="L251">
            <v>506966500.34000015</v>
          </cell>
        </row>
        <row r="252">
          <cell r="B252" t="str">
            <v>En 2003 :</v>
          </cell>
          <cell r="M252">
            <v>0.23314372444549733</v>
          </cell>
        </row>
        <row r="253">
          <cell r="M253">
            <v>118196058.05836712</v>
          </cell>
        </row>
        <row r="254">
          <cell r="B254" t="str">
            <v>En 2005 :</v>
          </cell>
          <cell r="N254">
            <v>625162558.39836729</v>
          </cell>
          <cell r="O254" t="str">
            <v>Projection de consommation 2005</v>
          </cell>
        </row>
        <row r="255">
          <cell r="P255" t="str">
            <v>(sur titre III)</v>
          </cell>
        </row>
        <row r="256">
          <cell r="P256" t="str">
            <v xml:space="preserve">par rapport à 2002 : </v>
          </cell>
          <cell r="R256">
            <v>61043276.478367448</v>
          </cell>
          <cell r="S256">
            <v>0.10820987410783851</v>
          </cell>
        </row>
        <row r="257">
          <cell r="M257" t="str">
            <v>Reste à réaliser par rapport à l'objectif annoncé par la DGCP  (base Cabinet du Ministre de 618 M€ fin juillet 2005 ) =</v>
          </cell>
          <cell r="N257">
            <v>-7162558.3983672857</v>
          </cell>
          <cell r="P257" t="str">
            <v xml:space="preserve">par rapport à 2003 : </v>
          </cell>
          <cell r="R257">
            <v>76776928.358367324</v>
          </cell>
          <cell r="S257">
            <v>0.14000536146938627</v>
          </cell>
        </row>
        <row r="258">
          <cell r="P258" t="str">
            <v xml:space="preserve">par rapport à 2004 : </v>
          </cell>
          <cell r="R258">
            <v>45311396.398367286</v>
          </cell>
          <cell r="S258">
            <v>7.8143150118180307E-2</v>
          </cell>
        </row>
      </sheetData>
      <sheetData sheetId="6" refreshError="1">
        <row r="1">
          <cell r="A1" t="str">
            <v xml:space="preserve"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2261723.0099999998</v>
          </cell>
          <cell r="J13">
            <v>429101.82</v>
          </cell>
          <cell r="K13">
            <v>1248633.8400000001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39583819.269999981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49084690.459999911</v>
          </cell>
          <cell r="H14">
            <v>51366103.220000006</v>
          </cell>
          <cell r="I14">
            <v>28390465.969999954</v>
          </cell>
          <cell r="J14">
            <v>37635939.020000018</v>
          </cell>
          <cell r="K14">
            <v>44010065.440000013</v>
          </cell>
          <cell r="L14">
            <v>58236221.930000015</v>
          </cell>
          <cell r="M14">
            <v>95795968.569999874</v>
          </cell>
          <cell r="N14">
            <v>579338478.40999985</v>
          </cell>
        </row>
        <row r="16">
          <cell r="A16" t="str">
            <v xml:space="preserve">En cumul Total 2002 titre III </v>
          </cell>
          <cell r="B16">
            <v>11470394.319999995</v>
          </cell>
          <cell r="C16">
            <v>50904893.969999976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260410662.81999999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564119281.91999984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0.31638937968657088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-2.7890647216400472E-2</v>
          </cell>
        </row>
        <row r="23">
          <cell r="I23">
            <v>8.3964670692394744E-2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K30">
            <v>417284356.91999996</v>
          </cell>
          <cell r="L30">
            <v>146834924.99999988</v>
          </cell>
          <cell r="N30">
            <v>564119281.91999984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35678258.039999969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22907115.150000039</v>
          </cell>
          <cell r="J35">
            <v>31987637.800000053</v>
          </cell>
          <cell r="K35">
            <v>39222121.680000067</v>
          </cell>
          <cell r="L35">
            <v>42225535.889999993</v>
          </cell>
          <cell r="M35">
            <v>76672338.310000002</v>
          </cell>
          <cell r="N35">
            <v>405609530.94999999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4.8747222252219287E-2</v>
          </cell>
        </row>
        <row r="40">
          <cell r="F40">
            <v>-0.33845669862806282</v>
          </cell>
        </row>
        <row r="41">
          <cell r="G41">
            <v>0.26373645952957175</v>
          </cell>
        </row>
        <row r="42">
          <cell r="H42">
            <v>-3.0198143712139525E-2</v>
          </cell>
        </row>
        <row r="43">
          <cell r="I43">
            <v>-0.20957544881198123</v>
          </cell>
        </row>
        <row r="44">
          <cell r="J44">
            <v>0.41537283722680512</v>
          </cell>
        </row>
        <row r="45">
          <cell r="K45">
            <v>0.20976664744799609</v>
          </cell>
        </row>
        <row r="46">
          <cell r="L46">
            <v>9.0901330440240777E-2</v>
          </cell>
        </row>
        <row r="47">
          <cell r="M47">
            <v>0.81164868854153627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6031098.4899999956</v>
          </cell>
          <cell r="E49">
            <v>8021482.8200000022</v>
          </cell>
          <cell r="F49">
            <v>8538357.3300000001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9860750.8499999996</v>
          </cell>
          <cell r="K49">
            <v>13698061.750000024</v>
          </cell>
          <cell r="L49">
            <v>15428905.089999991</v>
          </cell>
          <cell r="M49">
            <v>24239193.329999998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35105416.289999917</v>
          </cell>
          <cell r="D51">
            <v>40959935.689999983</v>
          </cell>
          <cell r="E51">
            <v>44653003.809999973</v>
          </cell>
          <cell r="F51">
            <v>32771694.659999996</v>
          </cell>
          <cell r="G51">
            <v>41731927.719999991</v>
          </cell>
          <cell r="H51">
            <v>42506442.379999958</v>
          </cell>
          <cell r="I51">
            <v>39279860.910000034</v>
          </cell>
          <cell r="J51">
            <v>43087207.700000055</v>
          </cell>
          <cell r="K51">
            <v>53894321.060000092</v>
          </cell>
          <cell r="L51">
            <v>59279057.849999979</v>
          </cell>
          <cell r="M51">
            <v>103680265.07000001</v>
          </cell>
          <cell r="N51">
            <v>548385630.03999996</v>
          </cell>
        </row>
        <row r="52">
          <cell r="B52">
            <v>2.0854844243759271E-2</v>
          </cell>
          <cell r="C52">
            <v>6.4015930336174712E-2</v>
          </cell>
          <cell r="D52">
            <v>7.4691847207980833E-2</v>
          </cell>
          <cell r="E52">
            <v>8.1426283556596701E-2</v>
          </cell>
          <cell r="F52">
            <v>5.9760308922773168E-2</v>
          </cell>
          <cell r="G52">
            <v>7.6099601145558846E-2</v>
          </cell>
          <cell r="H52">
            <v>7.7511955185440365E-2</v>
          </cell>
          <cell r="I52">
            <v>7.1628173238483486E-2</v>
          </cell>
          <cell r="J52">
            <v>7.8571000660351401E-2</v>
          </cell>
          <cell r="K52">
            <v>9.8278142437957336E-2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596980.82999999996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12409604.960000001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35105416.289999917</v>
          </cell>
          <cell r="D56">
            <v>41556916.519999981</v>
          </cell>
          <cell r="E56">
            <v>45482498.599999972</v>
          </cell>
          <cell r="F56">
            <v>33793112.909999996</v>
          </cell>
          <cell r="G56">
            <v>42717942.069999993</v>
          </cell>
          <cell r="H56">
            <v>43410031.019999959</v>
          </cell>
          <cell r="I56">
            <v>40581189.330000035</v>
          </cell>
          <cell r="J56">
            <v>43796120.640000053</v>
          </cell>
          <cell r="K56">
            <v>54897102.480000094</v>
          </cell>
          <cell r="L56">
            <v>60279605.599999979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46541913.189999908</v>
          </cell>
          <cell r="D58">
            <v>87501848.879999891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249164917.44999981</v>
          </cell>
          <cell r="I58">
            <v>288444778.35999984</v>
          </cell>
          <cell r="J58">
            <v>331531986.05999988</v>
          </cell>
          <cell r="K58">
            <v>385426307.12</v>
          </cell>
          <cell r="L58">
            <v>444705364.96999997</v>
          </cell>
          <cell r="M58">
            <v>548385630.03999996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0.88006557708076172</v>
          </cell>
        </row>
        <row r="61">
          <cell r="E61">
            <v>0.51030926067901883</v>
          </cell>
        </row>
        <row r="62">
          <cell r="F62">
            <v>0.24797950277977049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5.7378476452245662E-2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K71">
            <v>385426307.12</v>
          </cell>
          <cell r="L71">
            <v>162959322.91999996</v>
          </cell>
          <cell r="N71">
            <v>548385630.03999996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 xml:space="preserve">août </v>
          </cell>
          <cell r="J75" t="str">
            <v xml:space="preserve"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28094271.530000001</v>
          </cell>
          <cell r="D77">
            <v>31999509.280000001</v>
          </cell>
          <cell r="E77">
            <v>32541627.330000032</v>
          </cell>
          <cell r="F77">
            <v>24517568.539999999</v>
          </cell>
          <cell r="G77">
            <v>28632781.899999999</v>
          </cell>
          <cell r="H77">
            <v>27747666.27</v>
          </cell>
          <cell r="I77">
            <v>24902291.5</v>
          </cell>
          <cell r="J77">
            <v>27263915.859999999</v>
          </cell>
          <cell r="K77">
            <v>36760097.480000004</v>
          </cell>
          <cell r="L77">
            <v>35390881.480000019</v>
          </cell>
          <cell r="M77">
            <v>62703289.599999838</v>
          </cell>
          <cell r="N77">
            <v>372060479.61999995</v>
          </cell>
          <cell r="O77">
            <v>441615354.64999998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5747446.4100000001</v>
          </cell>
          <cell r="F78">
            <v>3349488.99</v>
          </cell>
          <cell r="G78">
            <v>5851422.8899999997</v>
          </cell>
          <cell r="H78">
            <v>4817325.1100000003</v>
          </cell>
          <cell r="I78">
            <v>3768537.05</v>
          </cell>
          <cell r="J78">
            <v>6513606.4100000001</v>
          </cell>
          <cell r="K78">
            <v>7966148.0699999984</v>
          </cell>
          <cell r="L78">
            <v>6467160.6900000004</v>
          </cell>
          <cell r="M78">
            <v>13011096.180000002</v>
          </cell>
          <cell r="N78">
            <v>69554875.030000001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1.7923891523141708E-2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-5.5654854786054073E-2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-6.4127971054346353E-2</v>
          </cell>
        </row>
        <row r="89">
          <cell r="M89">
            <v>0.80883724739197005</v>
          </cell>
        </row>
        <row r="90">
          <cell r="A90" t="str">
            <v>Chapitre 3750-42</v>
          </cell>
          <cell r="B90">
            <v>484373.6</v>
          </cell>
          <cell r="C90">
            <v>8742416.1500000022</v>
          </cell>
          <cell r="D90">
            <v>9263109.4000000022</v>
          </cell>
          <cell r="E90">
            <v>8234047.829999987</v>
          </cell>
          <cell r="F90">
            <v>9110781.9499999993</v>
          </cell>
          <cell r="G90">
            <v>10487400.369999999</v>
          </cell>
          <cell r="H90">
            <v>15922793.82</v>
          </cell>
          <cell r="I90">
            <v>13116934.07</v>
          </cell>
          <cell r="J90">
            <v>8392655.8300000001</v>
          </cell>
          <cell r="K90">
            <v>9947748.2199999802</v>
          </cell>
          <cell r="L90">
            <v>11629236.430000003</v>
          </cell>
          <cell r="M90">
            <v>32904309.680000018</v>
          </cell>
          <cell r="N90">
            <v>138235807.34999999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5.9559421682300023E-2</v>
          </cell>
          <cell r="E93">
            <v>-0.11109245562834602</v>
          </cell>
          <cell r="F93">
            <v>0.10647668535586022</v>
          </cell>
          <cell r="G93">
            <v>0.15109772438358049</v>
          </cell>
          <cell r="H93">
            <v>0.51827843490636194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41131549.630000003</v>
          </cell>
          <cell r="D95">
            <v>46877978.310000002</v>
          </cell>
          <cell r="E95">
            <v>46523121.570000023</v>
          </cell>
          <cell r="F95">
            <v>36977839.480000004</v>
          </cell>
          <cell r="G95">
            <v>44971605.159999996</v>
          </cell>
          <cell r="H95">
            <v>48487785.200000003</v>
          </cell>
          <cell r="I95">
            <v>41787762.620000005</v>
          </cell>
          <cell r="J95">
            <v>42170178.099999994</v>
          </cell>
          <cell r="K95">
            <v>54673993.769999981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2.4391387009068378E-2</v>
          </cell>
          <cell r="C96">
            <v>7.0934667938114787E-2</v>
          </cell>
          <cell r="D96">
            <v>8.0844846716026764E-2</v>
          </cell>
          <cell r="E96">
            <v>8.0232867706144254E-2</v>
          </cell>
          <cell r="F96">
            <v>6.3771260460110973E-2</v>
          </cell>
          <cell r="G96">
            <v>7.7557152778457303E-2</v>
          </cell>
          <cell r="H96">
            <v>8.3621088268164931E-2</v>
          </cell>
          <cell r="I96">
            <v>7.2066360056720902E-2</v>
          </cell>
          <cell r="J96">
            <v>7.2725866331884659E-2</v>
          </cell>
          <cell r="K96">
            <v>9.4289702863439254E-2</v>
          </cell>
          <cell r="L96">
            <v>9.2243117036299088E-2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654975.81999999995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2236000.4300000002</v>
          </cell>
          <cell r="J99">
            <v>1291834.55</v>
          </cell>
          <cell r="K99">
            <v>4295177.8099999996</v>
          </cell>
          <cell r="L99">
            <v>2452574.25</v>
          </cell>
          <cell r="M99">
            <v>10086564.270000003</v>
          </cell>
          <cell r="N99">
            <v>24689745.170000002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41485172.780000001</v>
          </cell>
          <cell r="D100">
            <v>47532954.130000003</v>
          </cell>
          <cell r="E100">
            <v>47432379.550000019</v>
          </cell>
          <cell r="F100">
            <v>37687415.370000005</v>
          </cell>
          <cell r="G100">
            <v>45847099.349999994</v>
          </cell>
          <cell r="H100">
            <v>49312452.030000001</v>
          </cell>
          <cell r="I100">
            <v>44023763.050000004</v>
          </cell>
          <cell r="J100">
            <v>43462012.649999991</v>
          </cell>
          <cell r="K100">
            <v>58969171.579999983</v>
          </cell>
          <cell r="L100">
            <v>55939852.850000024</v>
          </cell>
          <cell r="M100">
            <v>118705259.72999987</v>
          </cell>
          <cell r="N100">
            <v>604540907.16999996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102152902.04000001</v>
          </cell>
          <cell r="E103">
            <v>148676023.61000001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363071194.17000008</v>
          </cell>
          <cell r="K103">
            <v>417745187.94000006</v>
          </cell>
          <cell r="L103">
            <v>471232466.54000008</v>
          </cell>
          <cell r="M103">
            <v>579851162</v>
          </cell>
          <cell r="N103" t="str">
            <v>(titre III)</v>
          </cell>
        </row>
        <row r="104">
          <cell r="C104">
            <v>2.9081850864709851</v>
          </cell>
          <cell r="D104">
            <v>0.84808761634812302</v>
          </cell>
        </row>
        <row r="106">
          <cell r="C106">
            <v>2.9081850864709851</v>
          </cell>
        </row>
        <row r="107">
          <cell r="D107">
            <v>0.84808761634812302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0.21024471220775509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0.23049917646279139</v>
          </cell>
        </row>
        <row r="119">
          <cell r="K119">
            <v>417745187.94000006</v>
          </cell>
          <cell r="L119">
            <v>162105974.05999994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 xml:space="preserve">août </v>
          </cell>
          <cell r="J123" t="str">
            <v>septembre</v>
          </cell>
          <cell r="K123" t="str">
            <v xml:space="preserve">octobre </v>
          </cell>
          <cell r="L123" t="str">
            <v>au 15 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13227358.220000001</v>
          </cell>
          <cell r="I125">
            <v>12810054.420000013</v>
          </cell>
          <cell r="J125">
            <v>15314008.890000025</v>
          </cell>
          <cell r="K125">
            <v>18791128.469999969</v>
          </cell>
          <cell r="L125">
            <v>3068293.72</v>
          </cell>
          <cell r="N125">
            <v>144148723.46000001</v>
          </cell>
        </row>
        <row r="126">
          <cell r="A126" t="str">
            <v>Chapitre 3904-02</v>
          </cell>
          <cell r="B126">
            <v>7263455.7000000011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4387911.3899999997</v>
          </cell>
          <cell r="N126">
            <v>187472733.53000006</v>
          </cell>
        </row>
        <row r="127">
          <cell r="C127">
            <v>1.1140855570869852</v>
          </cell>
        </row>
        <row r="128">
          <cell r="D128">
            <v>9.1542076823852112E-2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0.29858216092194539</v>
          </cell>
        </row>
        <row r="132">
          <cell r="H132">
            <v>-0.15943536244731119</v>
          </cell>
          <cell r="S132">
            <v>-0.1883226026198771</v>
          </cell>
        </row>
        <row r="133">
          <cell r="I133">
            <v>-7.9843739751314632E-2</v>
          </cell>
        </row>
        <row r="134">
          <cell r="J134">
            <v>0.30102003553237527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38560453.240000032</v>
          </cell>
          <cell r="F139">
            <v>28160658.439999994</v>
          </cell>
          <cell r="G139">
            <v>36568928.690000013</v>
          </cell>
          <cell r="H139">
            <v>30738548.289999984</v>
          </cell>
          <cell r="I139">
            <v>28284267.640000008</v>
          </cell>
          <cell r="J139">
            <v>36798398.890000023</v>
          </cell>
          <cell r="K139">
            <v>43012605.660000026</v>
          </cell>
          <cell r="L139">
            <v>7456205.1099999994</v>
          </cell>
          <cell r="M139">
            <v>0</v>
          </cell>
          <cell r="N139">
            <v>331621456.99000013</v>
          </cell>
        </row>
        <row r="140">
          <cell r="A140" t="str">
            <v>en cumul</v>
          </cell>
          <cell r="C140">
            <v>47122482.410000049</v>
          </cell>
          <cell r="D140">
            <v>82041391.030000001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281152646.22000009</v>
          </cell>
          <cell r="K140">
            <v>324165251.88000011</v>
          </cell>
          <cell r="L140">
            <v>331621456.99000013</v>
          </cell>
          <cell r="M140">
            <v>331621456.99000013</v>
          </cell>
        </row>
        <row r="142">
          <cell r="A142" t="str">
            <v>Chapitre 3750-42</v>
          </cell>
          <cell r="B142">
            <v>468731.8</v>
          </cell>
          <cell r="C142">
            <v>9804313.4400000013</v>
          </cell>
          <cell r="D142">
            <v>11841046.049999991</v>
          </cell>
          <cell r="E142">
            <v>17901818.869999982</v>
          </cell>
          <cell r="F142">
            <v>8189000.3400000008</v>
          </cell>
          <cell r="G142">
            <v>10579783.199999996</v>
          </cell>
          <cell r="H142">
            <v>24843261.480000004</v>
          </cell>
          <cell r="I142">
            <v>14313648.439999998</v>
          </cell>
          <cell r="J142">
            <v>10361841.190000009</v>
          </cell>
          <cell r="K142">
            <v>16126674.91</v>
          </cell>
          <cell r="L142">
            <v>3960737.4999999995</v>
          </cell>
          <cell r="N142">
            <v>128384703.31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9989828.5499999989</v>
          </cell>
          <cell r="E143">
            <v>16524193.289999999</v>
          </cell>
          <cell r="F143">
            <v>6836147.1999999993</v>
          </cell>
          <cell r="G143">
            <v>7587957.4800000014</v>
          </cell>
          <cell r="H143">
            <v>21170909.690000005</v>
          </cell>
          <cell r="I143">
            <v>12803879.390000001</v>
          </cell>
          <cell r="J143">
            <v>7877975.379999999</v>
          </cell>
          <cell r="K143">
            <v>12344893.98</v>
          </cell>
          <cell r="L143">
            <v>3160602.2099999995</v>
          </cell>
          <cell r="N143">
            <v>106861350.8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3672351.7899999991</v>
          </cell>
          <cell r="I144">
            <v>1503615.14</v>
          </cell>
          <cell r="J144">
            <v>2483865.81</v>
          </cell>
          <cell r="K144">
            <v>3781780.9299999997</v>
          </cell>
          <cell r="L144">
            <v>800135.29000000015</v>
          </cell>
          <cell r="N144">
            <v>21523352.509999998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41794750.970000058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47148711.890000008</v>
          </cell>
          <cell r="H146">
            <v>55581809.769999988</v>
          </cell>
          <cell r="I146">
            <v>42597916.080000006</v>
          </cell>
          <cell r="J146">
            <v>47160240.080000028</v>
          </cell>
          <cell r="K146">
            <v>59139280.570000023</v>
          </cell>
          <cell r="L146">
            <v>11416942.609999999</v>
          </cell>
          <cell r="M146">
            <v>0</v>
          </cell>
          <cell r="N146">
            <v>460012314.21000004</v>
          </cell>
        </row>
        <row r="147">
          <cell r="B147">
            <v>3.3913824039236679E-2</v>
          </cell>
          <cell r="C147">
            <v>9.0855722072953796E-2</v>
          </cell>
          <cell r="D147">
            <v>0.10164935421414302</v>
          </cell>
          <cell r="E147">
            <v>0.12274078403089106</v>
          </cell>
          <cell r="F147">
            <v>7.9018882010636837E-2</v>
          </cell>
          <cell r="G147">
            <v>0.1024944559820548</v>
          </cell>
          <cell r="H147">
            <v>0.12082678670342369</v>
          </cell>
          <cell r="I147">
            <v>9.2601686442145212E-2</v>
          </cell>
          <cell r="J147">
            <v>0.10251951659379041</v>
          </cell>
          <cell r="K147">
            <v>0.1285602118533774</v>
          </cell>
          <cell r="L147">
            <v>2.4818776057347142E-2</v>
          </cell>
          <cell r="M147">
            <v>0</v>
          </cell>
          <cell r="P147" t="str">
            <v>Evolution de la consommation entre la fin octobre 2004 et la fin octobre 2005</v>
          </cell>
        </row>
        <row r="149">
          <cell r="A149" t="str">
            <v xml:space="preserve">Cumul des mandatements : 
Total 2005 :  titres III </v>
          </cell>
          <cell r="B149">
            <v>15600776.679999996</v>
          </cell>
          <cell r="C149">
            <v>57395527.650000051</v>
          </cell>
          <cell r="D149">
            <v>104155482.31999999</v>
          </cell>
          <cell r="E149">
            <v>160617754.43000001</v>
          </cell>
          <cell r="F149">
            <v>196967413.21000001</v>
          </cell>
          <cell r="G149">
            <v>244116125.10000002</v>
          </cell>
          <cell r="H149">
            <v>299697934.87</v>
          </cell>
          <cell r="I149">
            <v>342295850.94999999</v>
          </cell>
          <cell r="J149">
            <v>389456091.03000003</v>
          </cell>
          <cell r="K149">
            <v>448595371.60000002</v>
          </cell>
          <cell r="L149">
            <v>460012314.21000004</v>
          </cell>
          <cell r="M149">
            <v>460012314.21000004</v>
          </cell>
          <cell r="P149">
            <v>7.3849285522903305E-2</v>
          </cell>
        </row>
        <row r="150">
          <cell r="C150">
            <v>2.6790173224888485</v>
          </cell>
          <cell r="D150">
            <v>0.81469683413564542</v>
          </cell>
          <cell r="E150">
            <v>0.54209601695789078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0.14213616820041713</v>
          </cell>
          <cell r="J150">
            <v>0.13777625393095652</v>
          </cell>
          <cell r="K150">
            <v>0.15185095812365779</v>
          </cell>
          <cell r="L150">
            <v>2.5450424442141111E-2</v>
          </cell>
          <cell r="M150">
            <v>0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1425088.53</v>
          </cell>
          <cell r="K152">
            <v>1325678.6100000001</v>
          </cell>
          <cell r="N152">
            <v>10639767.829999998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47941815.189999953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43898666.290000007</v>
          </cell>
          <cell r="J154">
            <v>48585328.610000029</v>
          </cell>
          <cell r="K154">
            <v>60464959.180000022</v>
          </cell>
          <cell r="L154">
            <v>11416942.609999999</v>
          </cell>
          <cell r="M154">
            <v>0</v>
          </cell>
          <cell r="N154">
            <v>470652082.04000002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306286185.35000002</v>
          </cell>
          <cell r="I156">
            <v>350184851.64000005</v>
          </cell>
          <cell r="J156">
            <v>398770180.25000006</v>
          </cell>
          <cell r="K156">
            <v>459235139.43000007</v>
          </cell>
          <cell r="L156">
            <v>470652082.04000008</v>
          </cell>
          <cell r="M156">
            <v>470652082.04000008</v>
          </cell>
        </row>
        <row r="157">
          <cell r="C157">
            <v>2.7385415698418982</v>
          </cell>
          <cell r="D157">
            <v>0.82198906338014888</v>
          </cell>
          <cell r="E157">
            <v>0.53778264317240665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0.14332564898360023</v>
          </cell>
          <cell r="J157">
            <v>0.13874194838087145</v>
          </cell>
          <cell r="K157">
            <v>0.15162858752901948</v>
          </cell>
        </row>
        <row r="161">
          <cell r="M161" t="str">
            <v>Total des dépenses enregistré en titre III au 02-11-05 =</v>
          </cell>
          <cell r="N161">
            <v>460012314.21000004</v>
          </cell>
        </row>
        <row r="162">
          <cell r="A162" t="str">
            <v>Dont crédits immobiliers</v>
          </cell>
          <cell r="B162">
            <v>924769.00999999885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157987685.78999996</v>
          </cell>
        </row>
        <row r="265">
          <cell r="B265" t="str">
            <v>janvier</v>
          </cell>
          <cell r="C265" t="str">
            <v>février</v>
          </cell>
          <cell r="D265" t="str">
            <v>mars</v>
          </cell>
          <cell r="E265" t="str">
            <v>avril</v>
          </cell>
          <cell r="F265" t="str">
            <v>mai</v>
          </cell>
          <cell r="G265" t="str">
            <v>juin</v>
          </cell>
          <cell r="H265" t="str">
            <v>juillet</v>
          </cell>
          <cell r="I265" t="str">
            <v>août</v>
          </cell>
          <cell r="J265" t="str">
            <v>septembre</v>
          </cell>
          <cell r="K265" t="str">
            <v>octobre</v>
          </cell>
          <cell r="L265" t="str">
            <v>novembre</v>
          </cell>
          <cell r="M265" t="str">
            <v>décembre</v>
          </cell>
        </row>
        <row r="266">
          <cell r="A266" t="str">
            <v xml:space="preserve">Total 2002 titre III </v>
          </cell>
          <cell r="B266">
            <v>11470394.319999995</v>
          </cell>
          <cell r="C266">
            <v>50904893.969999976</v>
          </cell>
          <cell r="D266">
            <v>107663994.93000005</v>
          </cell>
          <cell r="E266">
            <v>161329765.59000006</v>
          </cell>
          <cell r="F266">
            <v>212372790.05000007</v>
          </cell>
          <cell r="G266">
            <v>260410662.81999999</v>
          </cell>
          <cell r="H266">
            <v>311187345.15999997</v>
          </cell>
          <cell r="I266">
            <v>337316088.11999995</v>
          </cell>
          <cell r="J266">
            <v>374522925.31999993</v>
          </cell>
          <cell r="K266">
            <v>417284356.91999996</v>
          </cell>
          <cell r="L266">
            <v>473762141.21999997</v>
          </cell>
          <cell r="M266">
            <v>564119281.91999984</v>
          </cell>
        </row>
        <row r="267">
          <cell r="A267" t="str">
            <v>Comparaison entre 2003 et 2004 pour les titres III  et V</v>
          </cell>
          <cell r="E267" t="str">
            <v>Moyens ouverts</v>
          </cell>
          <cell r="H267" t="str">
            <v>Comparaison % sur les moyens ouverts</v>
          </cell>
          <cell r="L267" t="str">
            <v>Comparaison entre la consommation de 2003 et de 2004</v>
          </cell>
        </row>
        <row r="268">
          <cell r="E268" t="str">
            <v xml:space="preserve">Année 2002
fin de gestion 
</v>
          </cell>
          <cell r="F268" t="str">
            <v>Année 2003
fin de gestion {*}</v>
          </cell>
          <cell r="G268" t="str">
            <v>Année 2004
LFI + reports 2003
(et mouvements en gestion
 au 24-08-04)</v>
          </cell>
          <cell r="H268" t="str">
            <v>2003 / 2002</v>
          </cell>
          <cell r="I268" t="str">
            <v>2004 / 2003</v>
          </cell>
          <cell r="L268" t="str">
            <v>(sur les 7,5 premiers mois de l'année)</v>
          </cell>
        </row>
        <row r="269">
          <cell r="M269" t="str">
            <v>Année 2003</v>
          </cell>
          <cell r="N269" t="str">
            <v>Année 2004</v>
          </cell>
        </row>
        <row r="270">
          <cell r="C270" t="str">
            <v>Chapitre 3498 article 41 :</v>
          </cell>
          <cell r="E270">
            <v>454076868.14999998</v>
          </cell>
          <cell r="F270">
            <v>426530922.20000005</v>
          </cell>
          <cell r="G270">
            <v>413520785</v>
          </cell>
          <cell r="H270">
            <v>-2.7565764362753365E-2</v>
          </cell>
          <cell r="J270">
            <v>0.11194800903160458</v>
          </cell>
          <cell r="L270" t="str">
            <v>3750-41</v>
          </cell>
          <cell r="M270">
            <v>215501897.26999986</v>
          </cell>
          <cell r="N270">
            <v>209942967.59000009</v>
          </cell>
        </row>
        <row r="271">
          <cell r="C271" t="str">
            <v>Chapitre 3730 article 20 :</v>
          </cell>
          <cell r="F271">
            <v>15028970</v>
          </cell>
          <cell r="G271">
            <v>77470858</v>
          </cell>
          <cell r="L271" t="str">
            <v>3730-20</v>
          </cell>
          <cell r="M271">
            <v>6776829.0099999998</v>
          </cell>
          <cell r="N271">
            <v>35596863.68</v>
          </cell>
        </row>
        <row r="272">
          <cell r="C272" t="str">
            <v>Chapitre 3498 article 42 :</v>
          </cell>
          <cell r="E272">
            <v>198170713.91999999</v>
          </cell>
          <cell r="F272">
            <v>193516385.80000001</v>
          </cell>
          <cell r="G272">
            <v>227353458</v>
          </cell>
          <cell r="H272">
            <v>-2.3486457852086518E-2</v>
          </cell>
          <cell r="J272">
            <v>0.17485378336370308</v>
          </cell>
          <cell r="L272" t="str">
            <v>3750-42</v>
          </cell>
          <cell r="M272">
            <v>66166052.079999968</v>
          </cell>
          <cell r="N272">
            <v>75361857.189999998</v>
          </cell>
        </row>
        <row r="273">
          <cell r="C273" t="str">
            <v>Chapitre 5790 article 40 :</v>
          </cell>
          <cell r="E273">
            <v>19026697.420000002</v>
          </cell>
          <cell r="F273">
            <v>15328960</v>
          </cell>
          <cell r="G273">
            <v>35632252.039999999</v>
          </cell>
          <cell r="H273">
            <v>-0.19434467991870769</v>
          </cell>
          <cell r="J273">
            <v>1.3245055137465294</v>
          </cell>
          <cell r="L273" t="str">
            <v>5790-40</v>
          </cell>
          <cell r="M273">
            <v>5638825.2800000003</v>
          </cell>
          <cell r="N273">
            <v>6563594.2899999991</v>
          </cell>
        </row>
        <row r="275">
          <cell r="C275" t="str">
            <v>Evolution de la dotation totale  en Titre III et Titre V :</v>
          </cell>
          <cell r="E275">
            <v>671274279.48999989</v>
          </cell>
          <cell r="F275">
            <v>650405238</v>
          </cell>
          <cell r="G275">
            <v>753977353.03999996</v>
          </cell>
          <cell r="H275">
            <v>-3.108869522880443E-2</v>
          </cell>
          <cell r="J275">
            <v>0.13736767374033482</v>
          </cell>
          <cell r="L275" t="str">
            <v>TOTAL :</v>
          </cell>
          <cell r="M275">
            <v>294083603.63999981</v>
          </cell>
          <cell r="N275">
            <v>327465282.75000012</v>
          </cell>
        </row>
        <row r="278">
          <cell r="A278" t="str">
            <v xml:space="preserve">{ * } sur le chapitre 3498 article 42, est compris le décret de virement de 29,491 M€ ouvert en fin de gestion </v>
          </cell>
          <cell r="K278" t="str">
            <v>Sur les deux chapitres de crédits déconcentrés :</v>
          </cell>
          <cell r="L278">
            <v>222278726.27999985</v>
          </cell>
          <cell r="M278">
            <v>245539831.2700001</v>
          </cell>
          <cell r="N278">
            <v>0.10464836369765193</v>
          </cell>
        </row>
        <row r="283">
          <cell r="A283" t="str">
            <v>Fin juillet 2003</v>
          </cell>
          <cell r="B283" t="str">
            <v>Fin juillet 2004</v>
          </cell>
        </row>
        <row r="284">
          <cell r="A284">
            <v>10047112.859999992</v>
          </cell>
          <cell r="B284">
            <v>26307574.039999992</v>
          </cell>
          <cell r="C284" t="str">
            <v>hors informatique</v>
          </cell>
        </row>
        <row r="285">
          <cell r="A285">
            <v>40314487.739999987</v>
          </cell>
          <cell r="B285">
            <v>50232463.24000001</v>
          </cell>
          <cell r="C285" t="str">
            <v>informatique</v>
          </cell>
        </row>
        <row r="286">
          <cell r="A286">
            <v>50361600.599999979</v>
          </cell>
          <cell r="B286">
            <v>76540037.280000001</v>
          </cell>
        </row>
        <row r="288">
          <cell r="A288" t="str">
            <v xml:space="preserve">Total 2003 titre III </v>
          </cell>
          <cell r="B288">
            <v>11436496.899999995</v>
          </cell>
          <cell r="C288">
            <v>46541913.189999908</v>
          </cell>
          <cell r="D288">
            <v>87501848.879999891</v>
          </cell>
          <cell r="E288">
            <v>132154852.68999986</v>
          </cell>
          <cell r="F288">
            <v>164926547.34999985</v>
          </cell>
          <cell r="G288">
            <v>206658475.06999984</v>
          </cell>
          <cell r="H288">
            <v>249164917.44999981</v>
          </cell>
          <cell r="I288">
            <v>288444778.35999984</v>
          </cell>
          <cell r="J288">
            <v>331531986.05999988</v>
          </cell>
          <cell r="K288">
            <v>385426307.12</v>
          </cell>
          <cell r="L288">
            <v>444705364.96999997</v>
          </cell>
          <cell r="M288">
            <v>548385630.03999996</v>
          </cell>
        </row>
        <row r="289">
          <cell r="A289" t="str">
            <v xml:space="preserve">Total 2004 titre III </v>
          </cell>
          <cell r="B289">
            <v>14143374.100000003</v>
          </cell>
          <cell r="C289">
            <v>55274923.730000004</v>
          </cell>
          <cell r="D289">
            <v>102152902.04000001</v>
          </cell>
          <cell r="E289">
            <v>148676023.61000001</v>
          </cell>
          <cell r="F289">
            <v>185653863.09000003</v>
          </cell>
          <cell r="G289">
            <v>230625468.25000003</v>
          </cell>
          <cell r="H289">
            <v>279113253.45000005</v>
          </cell>
          <cell r="I289">
            <v>320901016.07000005</v>
          </cell>
          <cell r="J289">
            <v>363071194.17000008</v>
          </cell>
          <cell r="K289">
            <v>417745187.94000006</v>
          </cell>
          <cell r="L289">
            <v>471232466.54000008</v>
          </cell>
          <cell r="M289">
            <v>579851162</v>
          </cell>
        </row>
        <row r="290">
          <cell r="A290" t="str">
            <v>Total 2005 titre III (projection sur 616 M€)</v>
          </cell>
          <cell r="B290">
            <v>15600776.679999996</v>
          </cell>
          <cell r="C290">
            <v>57395527.650000051</v>
          </cell>
          <cell r="D290">
            <v>104155482.31999999</v>
          </cell>
          <cell r="E290">
            <v>160617754.43000001</v>
          </cell>
          <cell r="F290">
            <v>196967413.21000001</v>
          </cell>
          <cell r="G290">
            <v>244116125.10000002</v>
          </cell>
          <cell r="H290">
            <v>299697934.87</v>
          </cell>
          <cell r="I290">
            <v>342295850.94999999</v>
          </cell>
          <cell r="J290">
            <v>389456091.03000003</v>
          </cell>
          <cell r="K290">
            <v>448595371.60000002</v>
          </cell>
          <cell r="L290">
            <v>507874429.44999999</v>
          </cell>
          <cell r="M290">
            <v>616493124.90999985</v>
          </cell>
          <cell r="N290">
            <v>6.3192014281071407E-2</v>
          </cell>
        </row>
      </sheetData>
      <sheetData sheetId="7" refreshError="1"/>
      <sheetData sheetId="8" refreshError="1">
        <row r="1">
          <cell r="A1" t="str">
            <v xml:space="preserve">Comparaison de l'évolution mensuelle des dépenses 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2">
          <cell r="A12" t="str">
            <v>Chapitre 5790-40</v>
          </cell>
          <cell r="B12">
            <v>0</v>
          </cell>
          <cell r="C12">
            <v>149319.62</v>
          </cell>
          <cell r="D12">
            <v>792100.04</v>
          </cell>
          <cell r="E12">
            <v>982207.72</v>
          </cell>
          <cell r="F12">
            <v>522606.37</v>
          </cell>
          <cell r="G12">
            <v>1046817.69</v>
          </cell>
          <cell r="H12">
            <v>589420.88</v>
          </cell>
          <cell r="I12">
            <v>2261723.0099999998</v>
          </cell>
          <cell r="J12">
            <v>429101.82</v>
          </cell>
          <cell r="K12">
            <v>1248633.8400000001</v>
          </cell>
          <cell r="L12">
            <v>1758437.63</v>
          </cell>
          <cell r="M12">
            <v>5438827.870000001</v>
          </cell>
          <cell r="N12">
            <v>15219196.489999998</v>
          </cell>
        </row>
        <row r="13">
          <cell r="A13" t="str">
            <v>Total 2002 titres III et V</v>
          </cell>
          <cell r="B13">
            <v>11470394.319999995</v>
          </cell>
          <cell r="C13">
            <v>39583819.269999981</v>
          </cell>
          <cell r="D13">
            <v>57551201.000000075</v>
          </cell>
          <cell r="E13">
            <v>54647978.38000001</v>
          </cell>
          <cell r="F13">
            <v>51565630.830000006</v>
          </cell>
          <cell r="G13">
            <v>49084690.459999911</v>
          </cell>
          <cell r="H13">
            <v>51366103.220000006</v>
          </cell>
          <cell r="I13">
            <v>28390465.969999954</v>
          </cell>
          <cell r="J13">
            <v>37635939.020000018</v>
          </cell>
          <cell r="K13">
            <v>44010065.440000013</v>
          </cell>
          <cell r="L13">
            <v>58236221.930000015</v>
          </cell>
          <cell r="M13">
            <v>95795968.569999874</v>
          </cell>
          <cell r="N13">
            <v>579338478.40999985</v>
          </cell>
          <cell r="R13">
            <v>-2.7890647216400472E-2</v>
          </cell>
        </row>
        <row r="15">
          <cell r="A15" t="str">
            <v xml:space="preserve">En cumul Total 2002 titre III </v>
          </cell>
          <cell r="B15">
            <v>11470394.319999995</v>
          </cell>
          <cell r="C15">
            <v>50904893.969999976</v>
          </cell>
          <cell r="D15">
            <v>107663994.93000005</v>
          </cell>
          <cell r="E15">
            <v>161329765.59000006</v>
          </cell>
          <cell r="F15">
            <v>212372790.05000007</v>
          </cell>
          <cell r="G15">
            <v>260410662.81999999</v>
          </cell>
          <cell r="H15">
            <v>311187345.15999997</v>
          </cell>
          <cell r="I15">
            <v>337316088.11999995</v>
          </cell>
          <cell r="J15">
            <v>374522925.31999993</v>
          </cell>
          <cell r="K15">
            <v>417284356.91999996</v>
          </cell>
          <cell r="L15">
            <v>473762141.21999997</v>
          </cell>
          <cell r="M15">
            <v>564119281.91999984</v>
          </cell>
          <cell r="N15" t="str">
            <v>(titre III)</v>
          </cell>
        </row>
        <row r="17">
          <cell r="A17" t="str">
            <v>Evolution entre chaque mois</v>
          </cell>
          <cell r="C17">
            <v>3.4379375764999858</v>
          </cell>
          <cell r="D17">
            <v>1.115002832408416</v>
          </cell>
          <cell r="E17">
            <v>0.49845605947366073</v>
          </cell>
          <cell r="F17">
            <v>0.31638937968657088</v>
          </cell>
          <cell r="G17">
            <v>0.22619598658891332</v>
          </cell>
          <cell r="H17">
            <v>0.19498695556524745</v>
          </cell>
          <cell r="I17">
            <v>8.3964670692394744E-2</v>
          </cell>
          <cell r="J17">
            <v>0.11030258712938615</v>
          </cell>
          <cell r="K17">
            <v>0.11417573854381223</v>
          </cell>
          <cell r="L17">
            <v>0.13534603769205683</v>
          </cell>
          <cell r="M17">
            <v>0.19072258595277014</v>
          </cell>
        </row>
        <row r="18">
          <cell r="C18">
            <v>3.4379375764999858</v>
          </cell>
        </row>
        <row r="19">
          <cell r="D19">
            <v>1.115002832408416</v>
          </cell>
        </row>
        <row r="20">
          <cell r="E20">
            <v>0.49845605947366073</v>
          </cell>
        </row>
        <row r="21">
          <cell r="F21">
            <v>0.31638937968657088</v>
          </cell>
        </row>
        <row r="22">
          <cell r="G22">
            <v>0.22619598658891332</v>
          </cell>
        </row>
        <row r="23">
          <cell r="H23">
            <v>0.19498695556524745</v>
          </cell>
        </row>
        <row r="24">
          <cell r="I24">
            <v>8.3964670692394744E-2</v>
          </cell>
        </row>
        <row r="25">
          <cell r="J25">
            <v>0.11030258712938615</v>
          </cell>
        </row>
        <row r="26">
          <cell r="K26">
            <v>0.11417573854381223</v>
          </cell>
        </row>
        <row r="27">
          <cell r="L27">
            <v>0.13534603769205683</v>
          </cell>
        </row>
        <row r="28">
          <cell r="M28">
            <v>0.19072258595277014</v>
          </cell>
        </row>
        <row r="31">
          <cell r="H31" t="str">
            <v>Fin septembre 2002</v>
          </cell>
          <cell r="I31" t="str">
            <v>(sur titre III)</v>
          </cell>
          <cell r="J31">
            <v>374522925.31999993</v>
          </cell>
          <cell r="L31">
            <v>189596356.5999999</v>
          </cell>
          <cell r="N31">
            <v>564119281.91999984</v>
          </cell>
        </row>
        <row r="34">
          <cell r="B34" t="str">
            <v>janvier</v>
          </cell>
          <cell r="C34" t="str">
            <v>février</v>
          </cell>
          <cell r="D34" t="str">
            <v>mars</v>
          </cell>
          <cell r="E34" t="str">
            <v>avril</v>
          </cell>
          <cell r="F34" t="str">
            <v>mai</v>
          </cell>
          <cell r="G34" t="str">
            <v>juin</v>
          </cell>
          <cell r="H34" t="str">
            <v>juillet</v>
          </cell>
          <cell r="I34" t="str">
            <v>août</v>
          </cell>
          <cell r="J34" t="str">
            <v>septembre</v>
          </cell>
          <cell r="K34" t="str">
            <v>octobre</v>
          </cell>
          <cell r="L34" t="str">
            <v>novembre</v>
          </cell>
          <cell r="M34" t="str">
            <v>décembre</v>
          </cell>
          <cell r="N34" t="str">
            <v>total</v>
          </cell>
        </row>
        <row r="35">
          <cell r="A35" t="str">
            <v>Année 2003</v>
          </cell>
        </row>
        <row r="36">
          <cell r="A36" t="str">
            <v>Chapitre 3498-41</v>
          </cell>
          <cell r="B36">
            <v>10717900.019999996</v>
          </cell>
          <cell r="C36">
            <v>30557709.239999924</v>
          </cell>
          <cell r="D36">
            <v>33697196.459999986</v>
          </cell>
          <cell r="E36">
            <v>35678258.039999969</v>
          </cell>
          <cell r="F36">
            <v>23381585.579999994</v>
          </cell>
          <cell r="G36">
            <v>29779225.319999997</v>
          </cell>
          <cell r="H36">
            <v>28782907.45999996</v>
          </cell>
          <cell r="I36">
            <v>22907115.150000039</v>
          </cell>
          <cell r="J36">
            <v>31987637.800000053</v>
          </cell>
          <cell r="K36">
            <v>39222121.680000067</v>
          </cell>
          <cell r="L36">
            <v>42225535.889999993</v>
          </cell>
          <cell r="M36">
            <v>76672338.310000002</v>
          </cell>
          <cell r="N36">
            <v>405609530.94999999</v>
          </cell>
          <cell r="O36">
            <v>418992666.94</v>
          </cell>
          <cell r="P36" t="str">
            <v>(budgets déconcentrés)</v>
          </cell>
        </row>
        <row r="37">
          <cell r="A37" t="str">
            <v>Chapitre 3730-20</v>
          </cell>
          <cell r="B37">
            <v>327374.37</v>
          </cell>
          <cell r="C37">
            <v>1082338.48</v>
          </cell>
          <cell r="D37">
            <v>1231640.74</v>
          </cell>
          <cell r="E37">
            <v>953262.95</v>
          </cell>
          <cell r="F37">
            <v>851751.75</v>
          </cell>
          <cell r="G37">
            <v>845326.6</v>
          </cell>
          <cell r="H37">
            <v>916839.84</v>
          </cell>
          <cell r="I37">
            <v>568294.28</v>
          </cell>
          <cell r="J37">
            <v>1238819.05</v>
          </cell>
          <cell r="K37">
            <v>974137.63</v>
          </cell>
          <cell r="L37">
            <v>1624616.87</v>
          </cell>
          <cell r="M37">
            <v>2768733.43</v>
          </cell>
          <cell r="N37">
            <v>13383135.989999998</v>
          </cell>
        </row>
        <row r="38">
          <cell r="A38" t="str">
            <v>Chapitre 3498-42</v>
          </cell>
          <cell r="B38">
            <v>391222.51</v>
          </cell>
          <cell r="C38">
            <v>3465368.5699999947</v>
          </cell>
          <cell r="D38">
            <v>6031098.4899999956</v>
          </cell>
          <cell r="E38">
            <v>8021482.8200000022</v>
          </cell>
          <cell r="F38">
            <v>8538357.3300000001</v>
          </cell>
          <cell r="G38">
            <v>11107375.799999993</v>
          </cell>
          <cell r="H38">
            <v>12806695.079999996</v>
          </cell>
          <cell r="I38">
            <v>15804451.479999991</v>
          </cell>
          <cell r="J38">
            <v>9860750.8499999996</v>
          </cell>
          <cell r="K38">
            <v>13698061.750000024</v>
          </cell>
          <cell r="L38">
            <v>15428905.089999991</v>
          </cell>
          <cell r="M38">
            <v>24239193.329999998</v>
          </cell>
          <cell r="N38">
            <v>129392963.09999998</v>
          </cell>
        </row>
        <row r="40">
          <cell r="A40" t="str">
            <v>sous total titre III</v>
          </cell>
          <cell r="B40">
            <v>11436496.899999995</v>
          </cell>
          <cell r="C40">
            <v>35105416.289999917</v>
          </cell>
          <cell r="D40">
            <v>40959935.689999983</v>
          </cell>
          <cell r="E40">
            <v>44653003.809999973</v>
          </cell>
          <cell r="F40">
            <v>32771694.659999996</v>
          </cell>
          <cell r="G40">
            <v>41731927.719999991</v>
          </cell>
          <cell r="H40">
            <v>42506442.379999958</v>
          </cell>
          <cell r="I40">
            <v>39279860.910000034</v>
          </cell>
          <cell r="J40">
            <v>43087207.700000055</v>
          </cell>
          <cell r="K40">
            <v>53894321.060000092</v>
          </cell>
          <cell r="L40">
            <v>59279057.849999979</v>
          </cell>
          <cell r="M40">
            <v>103680265.07000001</v>
          </cell>
          <cell r="N40">
            <v>548385630.03999996</v>
          </cell>
        </row>
        <row r="41">
          <cell r="B41">
            <v>2.0854844243759271E-2</v>
          </cell>
          <cell r="C41">
            <v>6.4015930336174712E-2</v>
          </cell>
          <cell r="D41">
            <v>7.4691847207980833E-2</v>
          </cell>
          <cell r="E41">
            <v>8.1426283556596701E-2</v>
          </cell>
          <cell r="F41">
            <v>5.9760308922773168E-2</v>
          </cell>
          <cell r="G41">
            <v>7.6099601145558846E-2</v>
          </cell>
          <cell r="H41">
            <v>7.7511955185440365E-2</v>
          </cell>
          <cell r="I41">
            <v>7.1628173238483486E-2</v>
          </cell>
          <cell r="J41">
            <v>7.8571000660351401E-2</v>
          </cell>
          <cell r="K41">
            <v>9.8278142437957336E-2</v>
          </cell>
          <cell r="L41">
            <v>0.10809739461202893</v>
          </cell>
          <cell r="M41">
            <v>0.18906451845289496</v>
          </cell>
        </row>
        <row r="44">
          <cell r="A44" t="str">
            <v>Chapitre 5790-40</v>
          </cell>
          <cell r="B44">
            <v>0</v>
          </cell>
          <cell r="C44">
            <v>0</v>
          </cell>
          <cell r="D44">
            <v>596980.82999999996</v>
          </cell>
          <cell r="E44">
            <v>829494.79</v>
          </cell>
          <cell r="F44">
            <v>1021418.25</v>
          </cell>
          <cell r="G44">
            <v>986014.35</v>
          </cell>
          <cell r="H44">
            <v>903588.64</v>
          </cell>
          <cell r="I44">
            <v>1301328.42</v>
          </cell>
          <cell r="J44">
            <v>708912.94</v>
          </cell>
          <cell r="K44">
            <v>1002781.42</v>
          </cell>
          <cell r="L44">
            <v>1000547.75</v>
          </cell>
          <cell r="M44">
            <v>4058537.57</v>
          </cell>
          <cell r="N44">
            <v>12409604.960000001</v>
          </cell>
        </row>
        <row r="45">
          <cell r="A45" t="str">
            <v>Total 2003 titres III et V</v>
          </cell>
          <cell r="B45">
            <v>11436496.899999995</v>
          </cell>
          <cell r="C45">
            <v>35105416.289999917</v>
          </cell>
          <cell r="D45">
            <v>41556916.519999981</v>
          </cell>
          <cell r="E45">
            <v>45482498.599999972</v>
          </cell>
          <cell r="F45">
            <v>33793112.909999996</v>
          </cell>
          <cell r="G45">
            <v>42717942.069999993</v>
          </cell>
          <cell r="H45">
            <v>43410031.019999959</v>
          </cell>
          <cell r="I45">
            <v>40581189.330000035</v>
          </cell>
          <cell r="J45">
            <v>43796120.640000053</v>
          </cell>
          <cell r="K45">
            <v>54897102.480000094</v>
          </cell>
          <cell r="L45">
            <v>60279605.599999979</v>
          </cell>
          <cell r="M45">
            <v>107738802.64</v>
          </cell>
          <cell r="N45">
            <v>560795235</v>
          </cell>
        </row>
        <row r="47">
          <cell r="A47" t="str">
            <v>En cumul Total 2003 titre III</v>
          </cell>
          <cell r="B47">
            <v>11436496.899999995</v>
          </cell>
          <cell r="C47">
            <v>46541913.189999908</v>
          </cell>
          <cell r="D47">
            <v>87501848.879999891</v>
          </cell>
          <cell r="E47">
            <v>132154852.68999986</v>
          </cell>
          <cell r="F47">
            <v>164926547.34999985</v>
          </cell>
          <cell r="G47">
            <v>206658475.06999984</v>
          </cell>
          <cell r="H47">
            <v>249164917.44999981</v>
          </cell>
          <cell r="I47">
            <v>288444778.35999984</v>
          </cell>
          <cell r="J47">
            <v>331531986.05999988</v>
          </cell>
          <cell r="K47">
            <v>385426307.12</v>
          </cell>
          <cell r="L47">
            <v>444705364.96999997</v>
          </cell>
          <cell r="M47">
            <v>548385630.03999996</v>
          </cell>
          <cell r="N47" t="str">
            <v>(titre III)</v>
          </cell>
          <cell r="R47">
            <v>5.7378476452245662E-2</v>
          </cell>
        </row>
        <row r="48">
          <cell r="A48" t="str">
            <v>Evolution entre chaque mois</v>
          </cell>
          <cell r="C48">
            <v>3.0695952263144437</v>
          </cell>
          <cell r="D48">
            <v>0.88006557708076172</v>
          </cell>
          <cell r="E48">
            <v>0.51030926067901883</v>
          </cell>
          <cell r="F48">
            <v>0.24797950277977049</v>
          </cell>
          <cell r="G48">
            <v>0.25303341633314097</v>
          </cell>
          <cell r="H48">
            <v>0.20568448676301362</v>
          </cell>
          <cell r="I48">
            <v>0.15764603344643155</v>
          </cell>
          <cell r="J48">
            <v>0.149377665787467</v>
          </cell>
          <cell r="K48">
            <v>0.16256145206528114</v>
          </cell>
          <cell r="L48">
            <v>0.15380127602847776</v>
          </cell>
          <cell r="M48">
            <v>0.23314372444549733</v>
          </cell>
        </row>
        <row r="49">
          <cell r="C49">
            <v>3.0695952263144437</v>
          </cell>
        </row>
        <row r="50">
          <cell r="D50">
            <v>0.88006557708076172</v>
          </cell>
        </row>
        <row r="51">
          <cell r="E51">
            <v>0.51030926067901883</v>
          </cell>
        </row>
        <row r="52">
          <cell r="F52">
            <v>0.24797950277977049</v>
          </cell>
        </row>
        <row r="53">
          <cell r="G53">
            <v>0.25303341633314097</v>
          </cell>
        </row>
        <row r="54">
          <cell r="H54">
            <v>0.20568448676301362</v>
          </cell>
        </row>
        <row r="55">
          <cell r="I55">
            <v>0.15764603344643155</v>
          </cell>
        </row>
        <row r="56">
          <cell r="J56">
            <v>0.149377665787467</v>
          </cell>
        </row>
        <row r="57">
          <cell r="K57">
            <v>0.16256145206528114</v>
          </cell>
        </row>
        <row r="58">
          <cell r="L58">
            <v>0.15380127602847776</v>
          </cell>
        </row>
        <row r="59">
          <cell r="M59">
            <v>0.23314372444549733</v>
          </cell>
        </row>
        <row r="62">
          <cell r="H62" t="str">
            <v>Fin septembre 2003</v>
          </cell>
          <cell r="I62" t="str">
            <v>(sur titre III)</v>
          </cell>
          <cell r="J62">
            <v>331531986.05999988</v>
          </cell>
          <cell r="L62">
            <v>216853643.98000008</v>
          </cell>
          <cell r="N62">
            <v>548385630.03999996</v>
          </cell>
        </row>
        <row r="64">
          <cell r="K64" t="str">
            <v>Différence constatée entre 2002 et 2003 ( titre III ) =</v>
          </cell>
          <cell r="N64">
            <v>15733651.879999876</v>
          </cell>
        </row>
        <row r="66">
          <cell r="B66" t="str">
            <v>janvier</v>
          </cell>
          <cell r="C66" t="str">
            <v>février</v>
          </cell>
          <cell r="D66" t="str">
            <v>mars</v>
          </cell>
          <cell r="E66" t="str">
            <v>avril</v>
          </cell>
          <cell r="F66" t="str">
            <v>mai</v>
          </cell>
          <cell r="G66" t="str">
            <v>juin</v>
          </cell>
          <cell r="H66" t="str">
            <v>juillet</v>
          </cell>
          <cell r="I66" t="str">
            <v xml:space="preserve">août </v>
          </cell>
          <cell r="J66" t="str">
            <v xml:space="preserve">septembre
</v>
          </cell>
          <cell r="K66" t="str">
            <v>octobre</v>
          </cell>
          <cell r="L66" t="str">
            <v>novembre</v>
          </cell>
          <cell r="M66" t="str">
            <v>décembre</v>
          </cell>
          <cell r="N66" t="str">
            <v>total</v>
          </cell>
        </row>
        <row r="67">
          <cell r="A67" t="str">
            <v>Année 2004</v>
          </cell>
        </row>
        <row r="68">
          <cell r="A68" t="str">
            <v>Chapitre 3750-41</v>
          </cell>
          <cell r="B68">
            <v>11506578.850000003</v>
          </cell>
          <cell r="C68">
            <v>28094271.530000001</v>
          </cell>
          <cell r="D68">
            <v>31999509.280000001</v>
          </cell>
          <cell r="E68">
            <v>32541627.330000032</v>
          </cell>
          <cell r="F68">
            <v>24517568.539999999</v>
          </cell>
          <cell r="G68">
            <v>28632781.899999999</v>
          </cell>
          <cell r="H68">
            <v>27747666.27</v>
          </cell>
          <cell r="I68">
            <v>24902291.5</v>
          </cell>
          <cell r="J68">
            <v>27263915.859999999</v>
          </cell>
          <cell r="K68">
            <v>36760097.480000004</v>
          </cell>
          <cell r="L68">
            <v>35390881.480000019</v>
          </cell>
          <cell r="M68">
            <v>62703289.599999838</v>
          </cell>
          <cell r="N68">
            <v>372060479.61999995</v>
          </cell>
          <cell r="O68">
            <v>441615354.64999998</v>
          </cell>
          <cell r="P68" t="str">
            <v>(budgets déconcentrés)</v>
          </cell>
        </row>
        <row r="69">
          <cell r="A69" t="str">
            <v>Chapitre 3730-20</v>
          </cell>
          <cell r="B69">
            <v>2152421.65</v>
          </cell>
          <cell r="C69">
            <v>4294861.95</v>
          </cell>
          <cell r="D69">
            <v>5615359.629999999</v>
          </cell>
          <cell r="E69">
            <v>5747446.4100000001</v>
          </cell>
          <cell r="F69">
            <v>3349488.99</v>
          </cell>
          <cell r="G69">
            <v>5851422.8899999997</v>
          </cell>
          <cell r="H69">
            <v>4817325.1100000003</v>
          </cell>
          <cell r="I69">
            <v>3768537.05</v>
          </cell>
          <cell r="J69">
            <v>6513606.4100000001</v>
          </cell>
          <cell r="K69">
            <v>7966148.0699999984</v>
          </cell>
          <cell r="L69">
            <v>6467160.6900000004</v>
          </cell>
          <cell r="M69">
            <v>13011096.180000002</v>
          </cell>
          <cell r="N69">
            <v>69554875.030000001</v>
          </cell>
        </row>
        <row r="70">
          <cell r="A70" t="str">
            <v>Chapitre 3750-42</v>
          </cell>
          <cell r="B70">
            <v>484373.6</v>
          </cell>
          <cell r="C70">
            <v>8742416.1500000022</v>
          </cell>
          <cell r="D70">
            <v>9263109.4000000022</v>
          </cell>
          <cell r="E70">
            <v>8234047.829999987</v>
          </cell>
          <cell r="F70">
            <v>9110781.9499999993</v>
          </cell>
          <cell r="G70">
            <v>10487400.369999999</v>
          </cell>
          <cell r="H70">
            <v>15922793.82</v>
          </cell>
          <cell r="I70">
            <v>13116934.07</v>
          </cell>
          <cell r="J70">
            <v>8392655.8300000001</v>
          </cell>
          <cell r="K70">
            <v>9947748.2199999802</v>
          </cell>
          <cell r="L70">
            <v>11629236.430000003</v>
          </cell>
          <cell r="M70">
            <v>32904309.680000018</v>
          </cell>
          <cell r="N70">
            <v>138235807.34999999</v>
          </cell>
        </row>
        <row r="72">
          <cell r="A72" t="str">
            <v>sous total titre III</v>
          </cell>
          <cell r="B72">
            <v>14143374.100000003</v>
          </cell>
          <cell r="C72">
            <v>41131549.630000003</v>
          </cell>
          <cell r="D72">
            <v>46877978.310000002</v>
          </cell>
          <cell r="E72">
            <v>46523121.570000023</v>
          </cell>
          <cell r="F72">
            <v>36977839.480000004</v>
          </cell>
          <cell r="G72">
            <v>44971605.159999996</v>
          </cell>
          <cell r="H72">
            <v>48487785.200000003</v>
          </cell>
          <cell r="I72">
            <v>41787762.620000005</v>
          </cell>
          <cell r="J72">
            <v>42170178.099999994</v>
          </cell>
          <cell r="K72">
            <v>54673993.769999981</v>
          </cell>
          <cell r="L72">
            <v>53487278.600000024</v>
          </cell>
          <cell r="M72">
            <v>108618695.45999986</v>
          </cell>
          <cell r="N72">
            <v>579851162</v>
          </cell>
        </row>
        <row r="73">
          <cell r="B73">
            <v>2.5790927634205818E-2</v>
          </cell>
          <cell r="C73">
            <v>7.5004791112049773E-2</v>
          </cell>
          <cell r="D73">
            <v>8.548360084960771E-2</v>
          </cell>
          <cell r="E73">
            <v>8.4836507416517395E-2</v>
          </cell>
          <cell r="F73">
            <v>6.7430358226751475E-2</v>
          </cell>
          <cell r="G73">
            <v>8.200726404285924E-2</v>
          </cell>
          <cell r="H73">
            <v>8.8419138912270989E-2</v>
          </cell>
          <cell r="I73">
            <v>7.6201418000234528E-2</v>
          </cell>
          <cell r="J73">
            <v>7.689876574067786E-2</v>
          </cell>
          <cell r="K73">
            <v>9.9699902358878351E-2</v>
          </cell>
          <cell r="L73">
            <v>9.7535886555048121E-2</v>
          </cell>
          <cell r="M73">
            <v>0.19806991560314421</v>
          </cell>
        </row>
        <row r="76">
          <cell r="A76" t="str">
            <v>Chapitre 5790-40</v>
          </cell>
          <cell r="B76">
            <v>0</v>
          </cell>
          <cell r="C76">
            <v>353623.15</v>
          </cell>
          <cell r="D76">
            <v>654975.81999999995</v>
          </cell>
          <cell r="E76">
            <v>909257.98</v>
          </cell>
          <cell r="F76">
            <v>709575.89</v>
          </cell>
          <cell r="G76">
            <v>875494.19</v>
          </cell>
          <cell r="H76">
            <v>824666.83</v>
          </cell>
          <cell r="I76">
            <v>2236000.4300000002</v>
          </cell>
          <cell r="J76">
            <v>1291834.55</v>
          </cell>
          <cell r="K76">
            <v>4295177.8099999996</v>
          </cell>
          <cell r="L76">
            <v>2452574.25</v>
          </cell>
          <cell r="M76">
            <v>10086564.270000003</v>
          </cell>
          <cell r="N76">
            <v>24689745.170000002</v>
          </cell>
        </row>
        <row r="77">
          <cell r="A77" t="str">
            <v>Total 2004 titres III et V</v>
          </cell>
          <cell r="B77">
            <v>14143374.100000003</v>
          </cell>
          <cell r="C77">
            <v>41485172.780000001</v>
          </cell>
          <cell r="D77">
            <v>47532954.130000003</v>
          </cell>
          <cell r="E77">
            <v>47432379.550000019</v>
          </cell>
          <cell r="F77">
            <v>37687415.370000005</v>
          </cell>
          <cell r="G77">
            <v>45847099.349999994</v>
          </cell>
          <cell r="H77">
            <v>49312452.030000001</v>
          </cell>
          <cell r="I77">
            <v>44023763.050000004</v>
          </cell>
          <cell r="J77">
            <v>43462012.649999991</v>
          </cell>
          <cell r="K77">
            <v>58969171.579999983</v>
          </cell>
          <cell r="L77">
            <v>55939852.850000024</v>
          </cell>
          <cell r="M77">
            <v>118705259.72999987</v>
          </cell>
          <cell r="N77">
            <v>604540907.16999996</v>
          </cell>
        </row>
        <row r="80">
          <cell r="A80" t="str">
            <v>Cumul des mandatements : 
Total 2004 titre III</v>
          </cell>
          <cell r="B80">
            <v>14143374.100000003</v>
          </cell>
          <cell r="C80">
            <v>55274923.730000004</v>
          </cell>
          <cell r="D80">
            <v>102152902.04000001</v>
          </cell>
          <cell r="E80">
            <v>148676023.61000001</v>
          </cell>
          <cell r="F80">
            <v>185653863.09000003</v>
          </cell>
          <cell r="G80">
            <v>230625468.25000003</v>
          </cell>
          <cell r="H80">
            <v>279113253.45000005</v>
          </cell>
          <cell r="I80">
            <v>320901016.07000005</v>
          </cell>
          <cell r="J80">
            <v>363071194.17000008</v>
          </cell>
          <cell r="K80">
            <v>417745187.94000006</v>
          </cell>
          <cell r="L80">
            <v>471232466.54000008</v>
          </cell>
          <cell r="M80">
            <v>579851162</v>
          </cell>
          <cell r="N80" t="str">
            <v>(titre III)</v>
          </cell>
        </row>
        <row r="81">
          <cell r="A81" t="str">
            <v>Evolution entre chaque mois</v>
          </cell>
          <cell r="C81">
            <v>2.9081850864709851</v>
          </cell>
          <cell r="D81">
            <v>0.84808761634812302</v>
          </cell>
          <cell r="E81">
            <v>0.45542633288854534</v>
          </cell>
          <cell r="F81">
            <v>0.24871420812947323</v>
          </cell>
          <cell r="G81">
            <v>0.24223360834780455</v>
          </cell>
          <cell r="H81">
            <v>0.21024471220775509</v>
          </cell>
          <cell r="I81">
            <v>0.1497161532226767</v>
          </cell>
          <cell r="J81">
            <v>0.13141179363171973</v>
          </cell>
          <cell r="K81">
            <v>0.15058752841846243</v>
          </cell>
          <cell r="L81">
            <v>0.12803804841836336</v>
          </cell>
          <cell r="M81">
            <v>0.23049917646279139</v>
          </cell>
        </row>
        <row r="83">
          <cell r="C83">
            <v>2.9081850864709851</v>
          </cell>
        </row>
        <row r="84">
          <cell r="D84">
            <v>0.84808761634812302</v>
          </cell>
        </row>
        <row r="85">
          <cell r="E85">
            <v>0.45542633288854534</v>
          </cell>
        </row>
        <row r="86">
          <cell r="F86">
            <v>0.24871420812947323</v>
          </cell>
        </row>
        <row r="87">
          <cell r="G87">
            <v>0.24223360834780455</v>
          </cell>
        </row>
        <row r="88">
          <cell r="H88">
            <v>0.21024471220775509</v>
          </cell>
        </row>
        <row r="89">
          <cell r="I89">
            <v>0.1497161532226767</v>
          </cell>
        </row>
        <row r="90">
          <cell r="J90">
            <v>0.13141179363171973</v>
          </cell>
        </row>
        <row r="91">
          <cell r="K91">
            <v>0.15058752841846243</v>
          </cell>
        </row>
        <row r="92">
          <cell r="L92">
            <v>0.12803804841836336</v>
          </cell>
        </row>
        <row r="93">
          <cell r="M93">
            <v>0.23049917646279139</v>
          </cell>
        </row>
        <row r="96">
          <cell r="J96">
            <v>363071194.17000008</v>
          </cell>
          <cell r="L96">
            <v>216779967.82999992</v>
          </cell>
          <cell r="N96">
            <v>579851162</v>
          </cell>
        </row>
        <row r="99">
          <cell r="B99" t="str">
            <v>janvier</v>
          </cell>
          <cell r="C99" t="str">
            <v>février</v>
          </cell>
          <cell r="D99" t="str">
            <v>mars</v>
          </cell>
          <cell r="E99" t="str">
            <v>avril</v>
          </cell>
          <cell r="F99" t="str">
            <v>mai</v>
          </cell>
          <cell r="G99" t="str">
            <v>juin</v>
          </cell>
          <cell r="H99" t="str">
            <v>juillet</v>
          </cell>
          <cell r="I99" t="str">
            <v xml:space="preserve">août </v>
          </cell>
          <cell r="J99" t="str">
            <v>septembre</v>
          </cell>
          <cell r="K99" t="str">
            <v xml:space="preserve">octobre </v>
          </cell>
          <cell r="L99" t="str">
            <v>novembre</v>
          </cell>
          <cell r="M99" t="str">
            <v>décembre</v>
          </cell>
          <cell r="N99" t="str">
            <v>total</v>
          </cell>
        </row>
        <row r="100">
          <cell r="A100" t="str">
            <v>Année 2005</v>
          </cell>
        </row>
        <row r="101">
          <cell r="A101" t="str">
            <v>Chapitre 3750-41</v>
          </cell>
          <cell r="B101">
            <v>7868589.179999995</v>
          </cell>
          <cell r="C101">
            <v>13267996.030000018</v>
          </cell>
          <cell r="D101">
            <v>14700555.689999972</v>
          </cell>
          <cell r="E101">
            <v>16668085.940000027</v>
          </cell>
          <cell r="F101">
            <v>12121939.409999983</v>
          </cell>
          <cell r="G101">
            <v>16310713.490000023</v>
          </cell>
          <cell r="H101">
            <v>13227358.220000001</v>
          </cell>
          <cell r="I101">
            <v>12810054.420000013</v>
          </cell>
          <cell r="J101">
            <v>14962902.800000019</v>
          </cell>
          <cell r="N101">
            <v>121938195.18000004</v>
          </cell>
        </row>
        <row r="102">
          <cell r="A102" t="str">
            <v>Chapitre 3904-02</v>
          </cell>
          <cell r="B102">
            <v>7263455.7000000011</v>
          </cell>
          <cell r="C102">
            <v>18722441.500000037</v>
          </cell>
          <cell r="D102">
            <v>20218352.929999992</v>
          </cell>
          <cell r="E102">
            <v>21892367.300000004</v>
          </cell>
          <cell r="F102">
            <v>16038719.030000011</v>
          </cell>
          <cell r="G102">
            <v>20258215.199999988</v>
          </cell>
          <cell r="H102">
            <v>17511190.069999985</v>
          </cell>
          <cell r="I102">
            <v>15474213.219999995</v>
          </cell>
          <cell r="J102">
            <v>19844983.840000015</v>
          </cell>
          <cell r="N102">
            <v>157223938.79000002</v>
          </cell>
        </row>
        <row r="104">
          <cell r="A104" t="str">
            <v>total par mois</v>
          </cell>
          <cell r="B104">
            <v>15132044.879999995</v>
          </cell>
          <cell r="C104">
            <v>31990437.530000053</v>
          </cell>
          <cell r="D104">
            <v>34918908.61999996</v>
          </cell>
          <cell r="E104">
            <v>38560453.240000032</v>
          </cell>
          <cell r="F104">
            <v>28160658.439999994</v>
          </cell>
          <cell r="G104">
            <v>36568928.690000013</v>
          </cell>
          <cell r="H104">
            <v>30738548.289999984</v>
          </cell>
          <cell r="I104">
            <v>28284267.640000008</v>
          </cell>
          <cell r="J104">
            <v>34807886.64000003</v>
          </cell>
          <cell r="K104">
            <v>0</v>
          </cell>
          <cell r="L104">
            <v>0</v>
          </cell>
          <cell r="M104">
            <v>0</v>
          </cell>
          <cell r="N104">
            <v>279162133.97000009</v>
          </cell>
        </row>
        <row r="105">
          <cell r="A105" t="str">
            <v>en cumul</v>
          </cell>
          <cell r="C105">
            <v>47122482.410000049</v>
          </cell>
          <cell r="D105">
            <v>82041391.030000001</v>
          </cell>
          <cell r="E105">
            <v>120601844.27000004</v>
          </cell>
          <cell r="F105">
            <v>148762502.71000004</v>
          </cell>
          <cell r="G105">
            <v>185331431.40000004</v>
          </cell>
          <cell r="H105">
            <v>216069979.69000003</v>
          </cell>
          <cell r="I105">
            <v>244354247.33000004</v>
          </cell>
          <cell r="J105">
            <v>279162133.97000009</v>
          </cell>
          <cell r="K105">
            <v>279162133.97000009</v>
          </cell>
          <cell r="L105">
            <v>279162133.97000009</v>
          </cell>
          <cell r="M105">
            <v>279162133.97000009</v>
          </cell>
        </row>
        <row r="107">
          <cell r="A107" t="str">
            <v>Chapitre 3750-42</v>
          </cell>
          <cell r="B107">
            <v>468731.8</v>
          </cell>
          <cell r="C107">
            <v>9804313.4400000013</v>
          </cell>
          <cell r="D107">
            <v>11841046.049999991</v>
          </cell>
          <cell r="E107">
            <v>17901818.869999982</v>
          </cell>
          <cell r="F107">
            <v>8189000.3400000008</v>
          </cell>
          <cell r="G107">
            <v>10579783.199999996</v>
          </cell>
          <cell r="H107">
            <v>24843261.480000004</v>
          </cell>
          <cell r="I107">
            <v>14313648.439999998</v>
          </cell>
          <cell r="J107">
            <v>8983497.2200000044</v>
          </cell>
          <cell r="N107">
            <v>106925100.83999997</v>
          </cell>
        </row>
        <row r="109">
          <cell r="A109" t="str">
            <v>Sous total titre III</v>
          </cell>
          <cell r="B109">
            <v>15600776.679999996</v>
          </cell>
          <cell r="C109">
            <v>41794750.970000058</v>
          </cell>
          <cell r="D109">
            <v>46759954.66999995</v>
          </cell>
          <cell r="E109">
            <v>56462272.110000014</v>
          </cell>
          <cell r="F109">
            <v>36349658.779999994</v>
          </cell>
          <cell r="G109">
            <v>47148711.890000008</v>
          </cell>
          <cell r="H109">
            <v>55581809.769999988</v>
          </cell>
          <cell r="I109">
            <v>42597916.080000006</v>
          </cell>
          <cell r="J109">
            <v>43791383.860000037</v>
          </cell>
          <cell r="K109">
            <v>0</v>
          </cell>
          <cell r="L109">
            <v>0</v>
          </cell>
          <cell r="M109">
            <v>0</v>
          </cell>
          <cell r="N109">
            <v>386087234.81</v>
          </cell>
        </row>
        <row r="110">
          <cell r="B110">
            <v>2.8448551211785137E-2</v>
          </cell>
          <cell r="C110">
            <v>7.621416149608351E-2</v>
          </cell>
          <cell r="D110">
            <v>8.5268380695149179E-2</v>
          </cell>
          <cell r="E110">
            <v>0.10296088923023308</v>
          </cell>
          <cell r="F110">
            <v>6.6284849180582292E-2</v>
          </cell>
          <cell r="G110">
            <v>8.5977292815934872E-2</v>
          </cell>
          <cell r="H110">
            <v>0.10135533596302621</v>
          </cell>
          <cell r="I110">
            <v>7.7678760613936693E-2</v>
          </cell>
          <cell r="J110">
            <v>7.9855090033642634E-2</v>
          </cell>
          <cell r="K110">
            <v>0</v>
          </cell>
          <cell r="L110">
            <v>0</v>
          </cell>
          <cell r="M110">
            <v>0</v>
          </cell>
        </row>
        <row r="112">
          <cell r="A112" t="str">
            <v xml:space="preserve">Cumul des mandatements : 
Total 2005 :  titres III </v>
          </cell>
          <cell r="B112">
            <v>15600776.679999996</v>
          </cell>
          <cell r="C112">
            <v>57395527.650000051</v>
          </cell>
          <cell r="D112">
            <v>104155482.31999999</v>
          </cell>
          <cell r="E112">
            <v>160617754.43000001</v>
          </cell>
          <cell r="F112">
            <v>196967413.21000001</v>
          </cell>
          <cell r="G112">
            <v>244116125.10000002</v>
          </cell>
          <cell r="H112">
            <v>299697934.87</v>
          </cell>
          <cell r="I112">
            <v>342295850.94999999</v>
          </cell>
          <cell r="J112">
            <v>386087234.81</v>
          </cell>
          <cell r="O112" t="str">
            <v>soit :</v>
          </cell>
          <cell r="P112">
            <v>23016040.639999926</v>
          </cell>
          <cell r="Q112" t="str">
            <v>de crédits en plus par rapport à 2004</v>
          </cell>
        </row>
        <row r="113">
          <cell r="O113" t="str">
            <v>à savoir :</v>
          </cell>
          <cell r="P113">
            <v>6.3392637613721492E-2</v>
          </cell>
        </row>
        <row r="114">
          <cell r="A114" t="str">
            <v>Chapitre 5790-40</v>
          </cell>
          <cell r="B114">
            <v>0</v>
          </cell>
          <cell r="C114">
            <v>928624.49</v>
          </cell>
          <cell r="D114">
            <v>1181860.52</v>
          </cell>
          <cell r="E114">
            <v>685720.68</v>
          </cell>
          <cell r="F114">
            <v>1006440.48</v>
          </cell>
          <cell r="G114">
            <v>1307274.44</v>
          </cell>
          <cell r="H114">
            <v>1478329.87</v>
          </cell>
          <cell r="I114">
            <v>1300750.21</v>
          </cell>
          <cell r="J114">
            <v>1425088.53</v>
          </cell>
          <cell r="N114">
            <v>9314089.2199999988</v>
          </cell>
        </row>
        <row r="116">
          <cell r="A116" t="str">
            <v>Total 2005 titres III et V</v>
          </cell>
          <cell r="B116">
            <v>15600776.679999996</v>
          </cell>
          <cell r="C116">
            <v>42723375.46000006</v>
          </cell>
          <cell r="D116">
            <v>47941815.189999953</v>
          </cell>
          <cell r="E116">
            <v>57147992.790000014</v>
          </cell>
          <cell r="F116">
            <v>37356099.25999999</v>
          </cell>
          <cell r="G116">
            <v>48455986.330000006</v>
          </cell>
          <cell r="H116">
            <v>57060139.639999986</v>
          </cell>
          <cell r="I116">
            <v>43898666.290000007</v>
          </cell>
          <cell r="J116">
            <v>45216472.390000038</v>
          </cell>
          <cell r="K116">
            <v>0</v>
          </cell>
          <cell r="L116">
            <v>0</v>
          </cell>
          <cell r="M116">
            <v>0</v>
          </cell>
          <cell r="N116">
            <v>395401324.02999997</v>
          </cell>
        </row>
        <row r="118">
          <cell r="A118" t="str">
            <v>Cumul des mandatements : 
Total 2005 titres III et V</v>
          </cell>
          <cell r="B118">
            <v>15600776.679999996</v>
          </cell>
          <cell r="C118">
            <v>58324152.14000006</v>
          </cell>
          <cell r="D118">
            <v>106265967.33000001</v>
          </cell>
          <cell r="E118">
            <v>163413960.12000003</v>
          </cell>
          <cell r="F118">
            <v>200770059.38000003</v>
          </cell>
          <cell r="G118">
            <v>249226045.71000004</v>
          </cell>
          <cell r="H118">
            <v>306286185.35000002</v>
          </cell>
          <cell r="I118">
            <v>350184851.64000005</v>
          </cell>
          <cell r="J118">
            <v>395401324.03000009</v>
          </cell>
        </row>
        <row r="119">
          <cell r="A119" t="str">
            <v>Evolution entre chaque mois</v>
          </cell>
          <cell r="C119">
            <v>2.7385415698418982</v>
          </cell>
          <cell r="D119">
            <v>0.82198906338014888</v>
          </cell>
          <cell r="E119">
            <v>0.53778264317240665</v>
          </cell>
          <cell r="F119">
            <v>0.22859796820643857</v>
          </cell>
          <cell r="G119">
            <v>0.24135065995217322</v>
          </cell>
          <cell r="H119">
            <v>0.2289493438675157</v>
          </cell>
          <cell r="I119">
            <v>0.14332564898360023</v>
          </cell>
          <cell r="J119">
            <v>0.12912172579207926</v>
          </cell>
        </row>
        <row r="123">
          <cell r="M123" t="str">
            <v>Total des dépenses enregistré en titre III au 03-10-05 =</v>
          </cell>
          <cell r="N123">
            <v>386087234.81</v>
          </cell>
        </row>
        <row r="124">
          <cell r="A124" t="str">
            <v>Dont crédits immobiliers</v>
          </cell>
          <cell r="B124">
            <v>924769.00999999885</v>
          </cell>
          <cell r="E124">
            <v>-2667456.5799999833</v>
          </cell>
        </row>
        <row r="125">
          <cell r="M125" t="str">
            <v>Reste à réaliser par rapport à l'objectif annoncé par la DGCP  (base Cabinet du Ministre de 618 M€ fin juillet 2005 ) =</v>
          </cell>
          <cell r="N125">
            <v>231912765.19</v>
          </cell>
        </row>
        <row r="127">
          <cell r="A127" t="str">
            <v>% d'évolution en 2002 :</v>
          </cell>
          <cell r="J127">
            <v>0.11030258712938615</v>
          </cell>
          <cell r="K127">
            <v>0.11417573854381223</v>
          </cell>
          <cell r="L127">
            <v>0.13534603769205683</v>
          </cell>
          <cell r="M127">
            <v>0.19072258595277014</v>
          </cell>
        </row>
        <row r="128">
          <cell r="A128" t="str">
            <v>% d'évolution en 2003 :</v>
          </cell>
          <cell r="J128">
            <v>0.149377665787467</v>
          </cell>
          <cell r="K128">
            <v>0.16256145206528114</v>
          </cell>
          <cell r="L128">
            <v>0.15380127602847776</v>
          </cell>
          <cell r="M128">
            <v>0.23314372444549733</v>
          </cell>
        </row>
        <row r="129">
          <cell r="A129" t="str">
            <v>% d'évolution en 2004 :</v>
          </cell>
          <cell r="J129">
            <v>0.13141179363171973</v>
          </cell>
          <cell r="K129">
            <v>0.15058752841846243</v>
          </cell>
          <cell r="L129">
            <v>0.12803804841836336</v>
          </cell>
          <cell r="M129">
            <v>0.23049917646279139</v>
          </cell>
        </row>
        <row r="130">
          <cell r="A130" t="str">
            <v>Moyenne entre 2002 - 2003 et 2004 :</v>
          </cell>
          <cell r="J130">
            <v>0.13036401551619095</v>
          </cell>
          <cell r="K130">
            <v>0.14244157300918525</v>
          </cell>
          <cell r="L130">
            <v>0.13906178737963265</v>
          </cell>
          <cell r="M130">
            <v>0.21812182895368629</v>
          </cell>
        </row>
        <row r="133">
          <cell r="B133" t="str">
            <v>Janvier</v>
          </cell>
          <cell r="C133" t="str">
            <v>Février</v>
          </cell>
          <cell r="D133" t="str">
            <v>Mars</v>
          </cell>
          <cell r="E133" t="str">
            <v>Avril</v>
          </cell>
          <cell r="F133" t="str">
            <v>Mai</v>
          </cell>
          <cell r="G133" t="str">
            <v>Juin</v>
          </cell>
          <cell r="H133" t="str">
            <v>Juillet</v>
          </cell>
          <cell r="I133" t="str">
            <v>Août</v>
          </cell>
          <cell r="J133" t="str">
            <v>Septembre</v>
          </cell>
          <cell r="K133" t="str">
            <v>Octobre</v>
          </cell>
          <cell r="L133" t="str">
            <v>Novembre</v>
          </cell>
          <cell r="M133" t="str">
            <v>Décembre</v>
          </cell>
        </row>
        <row r="134">
          <cell r="A134" t="str">
            <v>Comparaison mensuelle entre 2004 et 2005 :</v>
          </cell>
          <cell r="B134">
            <v>0.10304490072139097</v>
          </cell>
          <cell r="C134">
            <v>1.6123908434423254E-2</v>
          </cell>
          <cell r="D134">
            <v>-2.5176776869423136E-3</v>
          </cell>
          <cell r="E134">
            <v>0.21363894348846005</v>
          </cell>
          <cell r="F134">
            <v>-1.6988031448937707E-2</v>
          </cell>
          <cell r="G134">
            <v>4.841069653294118E-2</v>
          </cell>
          <cell r="H134">
            <v>0.14630539507504634</v>
          </cell>
          <cell r="I134">
            <v>1.938733756499933E-2</v>
          </cell>
          <cell r="J134">
            <v>3.8444365972455846E-2</v>
          </cell>
          <cell r="O134" t="str">
            <v>en Moyenne</v>
          </cell>
        </row>
        <row r="135">
          <cell r="A135" t="str">
            <v>soit en € :</v>
          </cell>
          <cell r="B135">
            <v>1457402.5799999926</v>
          </cell>
          <cell r="C135">
            <v>663201.34000005573</v>
          </cell>
          <cell r="D135">
            <v>-118023.64000005275</v>
          </cell>
          <cell r="E135">
            <v>9939150.5399999917</v>
          </cell>
          <cell r="F135">
            <v>-628180.70000001043</v>
          </cell>
          <cell r="G135">
            <v>2177106.7300000116</v>
          </cell>
          <cell r="H135">
            <v>7094024.5699999854</v>
          </cell>
          <cell r="I135">
            <v>810153.46000000089</v>
          </cell>
          <cell r="J135">
            <v>1621205.7600000426</v>
          </cell>
          <cell r="O135" t="str">
            <v>(de janvier à sept)</v>
          </cell>
        </row>
        <row r="136">
          <cell r="A136" t="str">
            <v>Comparaison en cumulé sur 2 mois (2004 / 2005) :</v>
          </cell>
          <cell r="B136">
            <v>0.10304490072139097</v>
          </cell>
          <cell r="C136">
            <v>3.8364664786486286E-2</v>
          </cell>
          <cell r="D136">
            <v>6.1945304418822671E-3</v>
          </cell>
          <cell r="E136">
            <v>0.10515001335763653</v>
          </cell>
          <cell r="F136">
            <v>0.11150733743560889</v>
          </cell>
          <cell r="G136">
            <v>1.8900994836564902E-2</v>
          </cell>
          <cell r="H136">
            <v>9.9199569612942601E-2</v>
          </cell>
          <cell r="I136">
            <v>8.7556134754896084E-2</v>
          </cell>
          <cell r="J136">
            <v>2.8959252682347631E-2</v>
          </cell>
        </row>
        <row r="137">
          <cell r="A137" t="str">
            <v>Comparaison en cumulé entre 2004 et 2005 :</v>
          </cell>
          <cell r="B137">
            <v>0.10304490072139097</v>
          </cell>
          <cell r="C137">
            <v>3.8364664786486286E-2</v>
          </cell>
          <cell r="D137">
            <v>1.9603753197494439E-2</v>
          </cell>
          <cell r="E137">
            <v>8.032048833458838E-2</v>
          </cell>
          <cell r="F137">
            <v>6.0938942673740476E-2</v>
          </cell>
          <cell r="G137">
            <v>5.8495954294935038E-2</v>
          </cell>
          <cell r="H137">
            <v>7.3750282960631491E-2</v>
          </cell>
          <cell r="I137">
            <v>6.6671134738111745E-2</v>
          </cell>
          <cell r="J137">
            <v>6.3392637613721492E-2</v>
          </cell>
          <cell r="O137">
            <v>6.2731417702344472E-2</v>
          </cell>
        </row>
        <row r="138">
          <cell r="A138" t="str">
            <v>soit en € :</v>
          </cell>
          <cell r="B138">
            <v>1457402.5799999926</v>
          </cell>
          <cell r="C138">
            <v>2120603.9200000465</v>
          </cell>
          <cell r="D138">
            <v>2002580.2799999863</v>
          </cell>
          <cell r="E138">
            <v>11941730.819999993</v>
          </cell>
          <cell r="F138">
            <v>11313550.119999975</v>
          </cell>
          <cell r="G138">
            <v>13490656.849999994</v>
          </cell>
          <cell r="H138">
            <v>20584681.419999957</v>
          </cell>
          <cell r="I138">
            <v>21394834.879999936</v>
          </cell>
          <cell r="J138">
            <v>23016040.639999926</v>
          </cell>
        </row>
        <row r="139">
          <cell r="C139">
            <v>0.45505706460328704</v>
          </cell>
          <cell r="D139">
            <v>-5.5655673785634428E-2</v>
          </cell>
          <cell r="E139">
            <v>4.9631720831686579</v>
          </cell>
          <cell r="F139">
            <v>-5.260382347154751E-2</v>
          </cell>
          <cell r="G139">
            <v>0.19243356036858428</v>
          </cell>
          <cell r="H139">
            <v>0.5258472325608049</v>
          </cell>
          <cell r="I139">
            <v>3.9357104609490733E-2</v>
          </cell>
          <cell r="J139">
            <v>7.5775567752360024E-2</v>
          </cell>
        </row>
        <row r="140">
          <cell r="E140" t="str">
            <v>(paiement des reports)</v>
          </cell>
          <cell r="H140" t="str">
            <v>(versement du solde)</v>
          </cell>
        </row>
        <row r="145">
          <cell r="A145" t="str">
            <v>Projection de dépenses</v>
          </cell>
        </row>
        <row r="147">
          <cell r="A147" t="str">
            <v>I -- Hypothèse de consommation faite à partir de la moyenne des consommations enregistrées sur les 3 derniers mois des années 2002, 2003 et 2004 :</v>
          </cell>
        </row>
        <row r="148">
          <cell r="A148" t="str">
            <v>(sur titre III)</v>
          </cell>
        </row>
        <row r="151">
          <cell r="A151" t="str">
            <v>Projection consommation 2005</v>
          </cell>
        </row>
        <row r="152">
          <cell r="A152" t="str">
            <v>Consommation constatée au 03-10-05 :</v>
          </cell>
          <cell r="J152">
            <v>386087234.81</v>
          </cell>
        </row>
        <row r="153">
          <cell r="A153" t="str">
            <v>En reportant la moyenne de la consommation 
2002 / 2003 / 2004 d'octobre à décembre en valeur</v>
          </cell>
          <cell r="L153">
            <v>207743322.80333328</v>
          </cell>
          <cell r="N153">
            <v>593830557.61333323</v>
          </cell>
          <cell r="O153" t="str">
            <v>Projection de consommation 2005</v>
          </cell>
        </row>
        <row r="154">
          <cell r="P154" t="str">
            <v>(sur titre III)</v>
          </cell>
        </row>
        <row r="155">
          <cell r="A155" t="str">
            <v>Dont crédits déconcentrés</v>
          </cell>
          <cell r="B155">
            <v>23261104.990000248</v>
          </cell>
          <cell r="C155">
            <v>-8.7203312565261673</v>
          </cell>
          <cell r="P155" t="str">
            <v xml:space="preserve">par rapport à 2002 : </v>
          </cell>
          <cell r="Q155">
            <v>29711275.693333387</v>
          </cell>
          <cell r="R155">
            <v>5.2668427840668761E-2</v>
          </cell>
        </row>
        <row r="156">
          <cell r="M156" t="str">
            <v>Reste à réaliser par rapport à l'objectif annoncé par la DGCP  (base Cabinet du Ministre de 618 M€ fin juillet 2005 ) =</v>
          </cell>
          <cell r="N156">
            <v>24169442.386666775</v>
          </cell>
          <cell r="P156" t="str">
            <v xml:space="preserve">par rapport à 2003 : </v>
          </cell>
          <cell r="Q156">
            <v>45444927.573333263</v>
          </cell>
          <cell r="R156">
            <v>8.2870383693348149E-2</v>
          </cell>
        </row>
        <row r="271">
          <cell r="B271" t="str">
            <v>janvier</v>
          </cell>
          <cell r="C271" t="str">
            <v>février</v>
          </cell>
          <cell r="D271" t="str">
            <v>mars</v>
          </cell>
          <cell r="E271" t="str">
            <v>avril</v>
          </cell>
          <cell r="F271" t="str">
            <v>mai</v>
          </cell>
          <cell r="G271" t="str">
            <v>juin</v>
          </cell>
          <cell r="H271" t="str">
            <v>juillet</v>
          </cell>
          <cell r="I271" t="str">
            <v>août</v>
          </cell>
          <cell r="J271" t="str">
            <v>septembre</v>
          </cell>
          <cell r="K271" t="str">
            <v>octobre</v>
          </cell>
          <cell r="L271" t="str">
            <v>novembre</v>
          </cell>
          <cell r="M271" t="str">
            <v>décembre</v>
          </cell>
        </row>
        <row r="272">
          <cell r="A272" t="str">
            <v>Total 2002 titres III et V</v>
          </cell>
          <cell r="B272">
            <v>11470394.319999995</v>
          </cell>
          <cell r="C272">
            <v>51054213.589999974</v>
          </cell>
          <cell r="D272">
            <v>108605414.59000005</v>
          </cell>
          <cell r="E272">
            <v>163253392.97000006</v>
          </cell>
          <cell r="F272">
            <v>214819023.80000007</v>
          </cell>
          <cell r="G272">
            <v>263903714.25999999</v>
          </cell>
          <cell r="H272">
            <v>315269817.48000002</v>
          </cell>
          <cell r="I272">
            <v>343660283.44999999</v>
          </cell>
          <cell r="J272">
            <v>381296222.47000003</v>
          </cell>
          <cell r="K272">
            <v>425306287.91000003</v>
          </cell>
          <cell r="L272">
            <v>483542509.84000003</v>
          </cell>
          <cell r="M272">
            <v>579338478.40999985</v>
          </cell>
        </row>
        <row r="273">
          <cell r="A273" t="str">
            <v>Comparaison entre 2003 et 2004 pour les titres III  et V</v>
          </cell>
          <cell r="E273" t="str">
            <v>Moyens ouverts</v>
          </cell>
          <cell r="H273" t="str">
            <v>Comparaison % sur les moyens ouverts</v>
          </cell>
          <cell r="L273" t="str">
            <v>Comparaison entre la consommation de 2003 et de 2004</v>
          </cell>
        </row>
        <row r="274">
          <cell r="E274" t="str">
            <v xml:space="preserve">Année 2002
fin de gestion 
</v>
          </cell>
          <cell r="F274" t="str">
            <v>Année 2003
fin de gestion {*}</v>
          </cell>
          <cell r="G274" t="str">
            <v>Année 2004
LFI + reports 2003
(et mouvements en gestion
 au 24-08-04)</v>
          </cell>
          <cell r="H274" t="str">
            <v>2003 / 2002</v>
          </cell>
          <cell r="I274" t="str">
            <v>2004 / 2003</v>
          </cell>
          <cell r="L274" t="str">
            <v>(sur les 7,5 premiers mois de l'année)</v>
          </cell>
        </row>
        <row r="275">
          <cell r="M275" t="str">
            <v>Année 2003</v>
          </cell>
          <cell r="N275" t="str">
            <v>Année 2004</v>
          </cell>
          <cell r="P275" t="str">
            <v>Entre 2003 et 2004</v>
          </cell>
          <cell r="R275" t="str">
            <v>Crédits 2004 consommés sur dotation 2004</v>
          </cell>
        </row>
        <row r="276">
          <cell r="C276" t="str">
            <v>Chapitre 3498 article 41 :</v>
          </cell>
          <cell r="E276">
            <v>454076868.14999998</v>
          </cell>
          <cell r="F276">
            <v>426530922.20000005</v>
          </cell>
          <cell r="G276">
            <v>413520785</v>
          </cell>
          <cell r="H276">
            <v>-2.7565764362753365E-2</v>
          </cell>
          <cell r="J276">
            <v>0.11194800903160458</v>
          </cell>
          <cell r="L276" t="str">
            <v>3750-41</v>
          </cell>
          <cell r="M276">
            <v>215501897.26999986</v>
          </cell>
          <cell r="N276">
            <v>209942967.59000009</v>
          </cell>
          <cell r="P276">
            <v>-2.5795270252470442E-2</v>
          </cell>
          <cell r="R276">
            <v>0.50769628808380229</v>
          </cell>
        </row>
        <row r="277">
          <cell r="C277" t="str">
            <v>Chapitre 3730 article 20 :</v>
          </cell>
          <cell r="F277">
            <v>15028970</v>
          </cell>
          <cell r="G277">
            <v>77470858</v>
          </cell>
          <cell r="L277" t="str">
            <v>3730-20</v>
          </cell>
          <cell r="M277">
            <v>6776829.0099999998</v>
          </cell>
          <cell r="N277">
            <v>35596863.68</v>
          </cell>
          <cell r="P277" t="str">
            <v>NS</v>
          </cell>
          <cell r="R277">
            <v>0.45948714909030697</v>
          </cell>
        </row>
        <row r="278">
          <cell r="C278" t="str">
            <v>Chapitre 3498 article 42 :</v>
          </cell>
          <cell r="E278">
            <v>198170713.91999999</v>
          </cell>
          <cell r="F278">
            <v>193516385.80000001</v>
          </cell>
          <cell r="G278">
            <v>227353458</v>
          </cell>
          <cell r="H278">
            <v>-2.3486457852086518E-2</v>
          </cell>
          <cell r="J278">
            <v>0.17485378336370308</v>
          </cell>
          <cell r="L278" t="str">
            <v>3750-42</v>
          </cell>
          <cell r="M278">
            <v>66166052.079999968</v>
          </cell>
          <cell r="N278">
            <v>75361857.189999998</v>
          </cell>
          <cell r="P278">
            <v>0.13898071323465963</v>
          </cell>
          <cell r="R278">
            <v>0.33147442688116052</v>
          </cell>
        </row>
        <row r="279">
          <cell r="C279" t="str">
            <v>Chapitre 5790 article 40 :</v>
          </cell>
          <cell r="E279">
            <v>19026697.420000002</v>
          </cell>
          <cell r="F279">
            <v>15328960</v>
          </cell>
          <cell r="G279">
            <v>35632252.039999999</v>
          </cell>
          <cell r="H279">
            <v>-0.19434467991870769</v>
          </cell>
          <cell r="J279">
            <v>1.3245055137465294</v>
          </cell>
          <cell r="L279" t="str">
            <v>5790-40</v>
          </cell>
          <cell r="M279">
            <v>5638825.2800000003</v>
          </cell>
          <cell r="N279">
            <v>6563594.2899999991</v>
          </cell>
          <cell r="P279">
            <v>0.164000295111112</v>
          </cell>
          <cell r="R279">
            <v>0.18420374560192967</v>
          </cell>
        </row>
        <row r="281">
          <cell r="C281" t="str">
            <v>Evolution de la dotation totale  en Titre III et Titre V :</v>
          </cell>
          <cell r="E281">
            <v>671274279.48999989</v>
          </cell>
          <cell r="F281">
            <v>650405238</v>
          </cell>
          <cell r="G281">
            <v>753977353.03999996</v>
          </cell>
          <cell r="H281">
            <v>-3.108869522880443E-2</v>
          </cell>
          <cell r="J281">
            <v>0.13736767374033482</v>
          </cell>
          <cell r="L281" t="str">
            <v>TOTAL :</v>
          </cell>
          <cell r="M281">
            <v>294083603.63999981</v>
          </cell>
          <cell r="N281">
            <v>327465282.75000012</v>
          </cell>
          <cell r="P281">
            <v>0.11351084758490732</v>
          </cell>
          <cell r="R281">
            <v>0.43431713357128837</v>
          </cell>
        </row>
        <row r="284">
          <cell r="A284" t="str">
            <v xml:space="preserve">{ * } sur le chapitre 3498 article 42, est compris le décret de virement de 29,491 M€ ouvert en fin de gestion </v>
          </cell>
          <cell r="K284" t="str">
            <v>Sur les deux chapitres de crédits déconcentrés :</v>
          </cell>
          <cell r="L284">
            <v>222278726.27999985</v>
          </cell>
          <cell r="M284">
            <v>245539831.2700001</v>
          </cell>
          <cell r="N284">
            <v>0.10464836369765193</v>
          </cell>
        </row>
        <row r="289">
          <cell r="A289" t="str">
            <v>Fin juillet 2003</v>
          </cell>
          <cell r="B289" t="str">
            <v>Fin juillet 2004</v>
          </cell>
        </row>
        <row r="290">
          <cell r="A290">
            <v>10047112.859999992</v>
          </cell>
          <cell r="B290">
            <v>26307574.039999992</v>
          </cell>
          <cell r="C290" t="str">
            <v>hors informatique</v>
          </cell>
        </row>
        <row r="291">
          <cell r="A291">
            <v>40314487.739999987</v>
          </cell>
          <cell r="B291">
            <v>50232463.24000001</v>
          </cell>
          <cell r="C291" t="str">
            <v>informatique</v>
          </cell>
        </row>
        <row r="292">
          <cell r="A292">
            <v>50361600.599999979</v>
          </cell>
          <cell r="B292">
            <v>76540037.280000001</v>
          </cell>
        </row>
        <row r="294">
          <cell r="A294" t="str">
            <v>Total 2003 titres III et V</v>
          </cell>
          <cell r="B294">
            <v>11436496.899999995</v>
          </cell>
          <cell r="C294">
            <v>46541913.189999908</v>
          </cell>
          <cell r="D294">
            <v>88098829.709999889</v>
          </cell>
          <cell r="E294">
            <v>133581328.30999985</v>
          </cell>
          <cell r="F294">
            <v>167374441.21999985</v>
          </cell>
          <cell r="G294">
            <v>210092383.28999984</v>
          </cell>
          <cell r="H294">
            <v>253502414.30999979</v>
          </cell>
          <cell r="I294">
            <v>294083603.63999981</v>
          </cell>
          <cell r="J294">
            <v>337879724.27999985</v>
          </cell>
          <cell r="K294">
            <v>392776826.75999993</v>
          </cell>
          <cell r="L294">
            <v>453056432.3599999</v>
          </cell>
          <cell r="M294">
            <v>560795234.99999988</v>
          </cell>
        </row>
        <row r="295">
          <cell r="A295" t="str">
            <v>Total 2004 titres III et V</v>
          </cell>
          <cell r="B295">
            <v>14143374.100000003</v>
          </cell>
          <cell r="C295">
            <v>55628546.880000003</v>
          </cell>
          <cell r="D295">
            <v>103161501.01000001</v>
          </cell>
          <cell r="E295">
            <v>150593880.56000003</v>
          </cell>
          <cell r="F295">
            <v>188281295.93000004</v>
          </cell>
          <cell r="G295">
            <v>234128395.28000003</v>
          </cell>
          <cell r="H295">
            <v>283440847.31000006</v>
          </cell>
          <cell r="I295">
            <v>327464610.36000007</v>
          </cell>
          <cell r="J295">
            <v>370926623.01000005</v>
          </cell>
          <cell r="K295">
            <v>429895794.59000003</v>
          </cell>
          <cell r="L295">
            <v>485835647.44000006</v>
          </cell>
          <cell r="M295">
            <v>604540907.16999996</v>
          </cell>
        </row>
        <row r="336">
          <cell r="A336" t="str">
            <v>Comparaison entre 2003 et 2004 pour les titres III  et V</v>
          </cell>
          <cell r="E336" t="str">
            <v>Moyens ouverts</v>
          </cell>
          <cell r="H336" t="str">
            <v>Comparaison % sur les moyens ouverts</v>
          </cell>
          <cell r="L336" t="str">
            <v>Comparaison entre la consommation de 2003 et de 2004</v>
          </cell>
        </row>
        <row r="337">
          <cell r="E337" t="str">
            <v xml:space="preserve">Année 2002
fin de gestion 
</v>
          </cell>
          <cell r="F337" t="str">
            <v>Année 2003
fin de gestion {*}</v>
          </cell>
          <cell r="G337" t="str">
            <v>Année 2004
LFI + reports 2003
(et mouvements en gestion
 au 04-10-04)</v>
          </cell>
          <cell r="H337" t="str">
            <v>2003 / 2002</v>
          </cell>
          <cell r="I337" t="str">
            <v>2004 / 2003</v>
          </cell>
          <cell r="L337" t="str">
            <v>(sur les 9 premiers mois de l'année)</v>
          </cell>
        </row>
        <row r="338">
          <cell r="M338" t="str">
            <v>Année 2003</v>
          </cell>
          <cell r="N338" t="str">
            <v>Année 2004</v>
          </cell>
          <cell r="P338" t="str">
            <v>Entre 2003 et 2004</v>
          </cell>
          <cell r="R338" t="str">
            <v>Crédits 2004 consommés sur dotation 2004</v>
          </cell>
        </row>
        <row r="339">
          <cell r="C339" t="str">
            <v>Chapitre 3498 article 41 :</v>
          </cell>
          <cell r="E339">
            <v>454076868.14999998</v>
          </cell>
          <cell r="F339">
            <v>426530922.20000005</v>
          </cell>
          <cell r="G339">
            <v>423020785</v>
          </cell>
          <cell r="H339">
            <v>-2.7565764362753365E-2</v>
          </cell>
          <cell r="J339">
            <v>0.13387028995202738</v>
          </cell>
          <cell r="L339" t="str">
            <v>3750-41</v>
          </cell>
          <cell r="M339">
            <v>247489535.0699999</v>
          </cell>
          <cell r="N339">
            <v>237206211.06000006</v>
          </cell>
          <cell r="P339">
            <v>-4.1550540741414815E-2</v>
          </cell>
          <cell r="R339">
            <v>0.5607436312142442</v>
          </cell>
        </row>
        <row r="340">
          <cell r="C340" t="str">
            <v>Chapitre 3730 article 20 :</v>
          </cell>
          <cell r="F340">
            <v>15028970</v>
          </cell>
          <cell r="G340">
            <v>77650858</v>
          </cell>
          <cell r="L340" t="str">
            <v>3730-20</v>
          </cell>
          <cell r="M340">
            <v>8015648.0599999996</v>
          </cell>
          <cell r="N340">
            <v>42110470.090000004</v>
          </cell>
          <cell r="P340" t="str">
            <v>NS</v>
          </cell>
          <cell r="R340">
            <v>0.54230527742526691</v>
          </cell>
        </row>
        <row r="341">
          <cell r="C341" t="str">
            <v>Chapitre 3498 article 42 :</v>
          </cell>
          <cell r="E341">
            <v>198170713.91999999</v>
          </cell>
          <cell r="F341">
            <v>193516385.80000001</v>
          </cell>
          <cell r="G341">
            <v>218189291</v>
          </cell>
          <cell r="H341">
            <v>-2.3486457852086518E-2</v>
          </cell>
          <cell r="J341">
            <v>0.12749775735011679</v>
          </cell>
          <cell r="L341" t="str">
            <v>3750-42</v>
          </cell>
          <cell r="M341">
            <v>76026802.929999962</v>
          </cell>
          <cell r="N341">
            <v>83754513.019999996</v>
          </cell>
          <cell r="P341">
            <v>0.1016445489246096</v>
          </cell>
          <cell r="R341">
            <v>0.38386170391836505</v>
          </cell>
        </row>
        <row r="342">
          <cell r="C342" t="str">
            <v>Chapitre 5790 article 40 :</v>
          </cell>
          <cell r="E342">
            <v>19026697.420000002</v>
          </cell>
          <cell r="F342">
            <v>15328960</v>
          </cell>
          <cell r="G342">
            <v>35632252.039999999</v>
          </cell>
          <cell r="H342">
            <v>-0.19434467991870769</v>
          </cell>
          <cell r="J342">
            <v>1.3245055137465294</v>
          </cell>
          <cell r="L342" t="str">
            <v>5790-40</v>
          </cell>
          <cell r="M342">
            <v>6347738.2200000007</v>
          </cell>
          <cell r="N342">
            <v>7855428.8399999989</v>
          </cell>
          <cell r="P342">
            <v>0.23751619360257709</v>
          </cell>
          <cell r="R342">
            <v>0.22045838784429519</v>
          </cell>
        </row>
        <row r="344">
          <cell r="C344" t="str">
            <v>Evolution de la dotation totale  en Titre III et Titre V :</v>
          </cell>
          <cell r="E344">
            <v>671274279.48999989</v>
          </cell>
          <cell r="F344">
            <v>650405238</v>
          </cell>
          <cell r="G344">
            <v>754493186.03999996</v>
          </cell>
          <cell r="H344">
            <v>-3.108869522880443E-2</v>
          </cell>
          <cell r="J344">
            <v>0.13795743946517453</v>
          </cell>
          <cell r="L344" t="str">
            <v>TOTAL :</v>
          </cell>
          <cell r="M344">
            <v>337879724.27999991</v>
          </cell>
          <cell r="N344">
            <v>370926623.01000005</v>
          </cell>
          <cell r="P344">
            <v>9.7806693788509994E-2</v>
          </cell>
          <cell r="R344">
            <v>0.49162355588236567</v>
          </cell>
        </row>
        <row r="347">
          <cell r="A347" t="str">
            <v xml:space="preserve">{ * } sur le chapitre 3498 article 42, est compris le décret de virement de 29,491 M€ ouvert en fin de gestion </v>
          </cell>
          <cell r="K347" t="str">
            <v>Sur les deux chapitres de crédits déconcentrés :</v>
          </cell>
          <cell r="L347">
            <v>255505183.12999991</v>
          </cell>
          <cell r="M347">
            <v>279316681.1500001</v>
          </cell>
          <cell r="N347">
            <v>9.3193796416587774E-2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Dépenses obligatoires de la DGP</v>
          </cell>
        </row>
        <row r="2">
          <cell r="E2" t="str">
            <v>Année 2002</v>
          </cell>
          <cell r="I2" t="str">
            <v>Année 2003</v>
          </cell>
          <cell r="P2" t="str">
            <v>Année 2004</v>
          </cell>
          <cell r="R2" t="str">
            <v>Année 2004</v>
          </cell>
        </row>
        <row r="4">
          <cell r="E4" t="str">
            <v>Montants des dépenses constatées en</v>
          </cell>
          <cell r="G4" t="str">
            <v>Part représentative de la dépense sur le total en %</v>
          </cell>
          <cell r="I4" t="str">
            <v>Montants des dépenses constatées en</v>
          </cell>
          <cell r="K4" t="str">
            <v>Part représentative de la dépense sur le total en %</v>
          </cell>
          <cell r="M4" t="str">
            <v>% d'évolution entre 2002 et 2003</v>
          </cell>
          <cell r="P4" t="str">
            <v>Montants des dépenses prévues par délégation</v>
          </cell>
          <cell r="Q4" t="str">
            <v>Montants des dépenses prévues par ordonnance</v>
          </cell>
          <cell r="R4" t="str">
            <v>Total des moyens réservés aux dépenses</v>
          </cell>
          <cell r="T4" t="str">
            <v>Montants des dépenses constatées</v>
          </cell>
          <cell r="V4" t="str">
            <v>% de consommation de la dotation</v>
          </cell>
          <cell r="X4" t="str">
            <v>% d'évolution au prorata temporis (entre 2003 et 2004)</v>
          </cell>
        </row>
        <row r="5">
          <cell r="E5">
            <v>2002</v>
          </cell>
          <cell r="I5">
            <v>2003</v>
          </cell>
          <cell r="R5" t="str">
            <v>Année 2004</v>
          </cell>
          <cell r="T5" t="str">
            <v>au 24-08-04</v>
          </cell>
        </row>
        <row r="9">
          <cell r="A9" t="str">
            <v xml:space="preserve">Dépenses de fonctionnement </v>
          </cell>
        </row>
        <row r="12">
          <cell r="A12" t="str">
            <v>I --Nature de dépenses de fonctionnement obligatoires retenues par la DIRECTION DU BUDGET :</v>
          </cell>
        </row>
        <row r="14">
          <cell r="A14" t="str">
            <v>(hors services de la redevance)</v>
          </cell>
        </row>
        <row r="16">
          <cell r="A16" t="str">
            <v>Baux, loyers</v>
          </cell>
          <cell r="C16" t="str">
            <v xml:space="preserve">§ 31 </v>
          </cell>
          <cell r="E16">
            <v>63604238.480000004</v>
          </cell>
          <cell r="G16">
            <v>0.1127496267518471</v>
          </cell>
          <cell r="I16">
            <v>68105615.010000005</v>
          </cell>
          <cell r="K16">
            <v>0.12419292438342713</v>
          </cell>
          <cell r="M16">
            <v>7.0771644116381233E-2</v>
          </cell>
          <cell r="P16">
            <v>72962773</v>
          </cell>
          <cell r="R16">
            <v>72962773</v>
          </cell>
          <cell r="T16">
            <v>40240762.5</v>
          </cell>
          <cell r="V16">
            <v>0.55152457678657585</v>
          </cell>
          <cell r="X16">
            <v>-5.4626846985431916E-2</v>
          </cell>
        </row>
        <row r="19">
          <cell r="A19" t="str">
            <v>Fluides ( eau, énergie)</v>
          </cell>
          <cell r="C19" t="str">
            <v>§ 34</v>
          </cell>
          <cell r="E19">
            <v>17199395.390000001</v>
          </cell>
          <cell r="G19">
            <v>3.0488933708242075E-2</v>
          </cell>
          <cell r="I19">
            <v>17500950.390000001</v>
          </cell>
          <cell r="K19">
            <v>3.1913583162038017E-2</v>
          </cell>
          <cell r="M19">
            <v>1.7532883753305004E-2</v>
          </cell>
          <cell r="P19">
            <v>17870765</v>
          </cell>
          <cell r="R19">
            <v>17870765</v>
          </cell>
          <cell r="T19">
            <v>12479715.75</v>
          </cell>
          <cell r="V19">
            <v>0.69833136690007391</v>
          </cell>
          <cell r="X19">
            <v>0.14094062065391647</v>
          </cell>
        </row>
        <row r="21">
          <cell r="A21" t="str">
            <v xml:space="preserve">Charges connexes aux loyers (charges locatives, de copropriété…) + impôts relatifs à l'immobilier </v>
          </cell>
          <cell r="C21" t="str">
            <v>§ 37 et § 38</v>
          </cell>
          <cell r="E21">
            <v>5256007.34</v>
          </cell>
          <cell r="G21">
            <v>9.3171914317677507E-3</v>
          </cell>
          <cell r="I21">
            <v>5860434.3800000008</v>
          </cell>
          <cell r="K21">
            <v>1.0686703052347589E-2</v>
          </cell>
          <cell r="M21">
            <v>0.11499737365283075</v>
          </cell>
          <cell r="P21">
            <v>6000000</v>
          </cell>
          <cell r="R21">
            <v>6000000</v>
          </cell>
          <cell r="T21">
            <v>3780739.7800000003</v>
          </cell>
          <cell r="V21">
            <v>0.63012329666666667</v>
          </cell>
          <cell r="X21">
            <v>2.3814893393618915E-2</v>
          </cell>
        </row>
        <row r="23">
          <cell r="A23" t="str">
            <v>Sous-total 1 :</v>
          </cell>
          <cell r="B23" t="str">
            <v xml:space="preserve"> dépenses de fonctionnement obligatoires</v>
          </cell>
          <cell r="E23">
            <v>86059641.210000008</v>
          </cell>
          <cell r="G23">
            <v>0.15255575189185694</v>
          </cell>
          <cell r="I23">
            <v>91466999.780000001</v>
          </cell>
          <cell r="K23">
            <v>0.16679321059781274</v>
          </cell>
          <cell r="M23">
            <v>6.283268781942894E-2</v>
          </cell>
          <cell r="P23">
            <v>96833538</v>
          </cell>
          <cell r="Q23">
            <v>0</v>
          </cell>
          <cell r="R23">
            <v>96833538</v>
          </cell>
          <cell r="T23">
            <v>56501218.030000001</v>
          </cell>
          <cell r="V23">
            <v>0.58348810956385799</v>
          </cell>
          <cell r="X23">
            <v>5.8671851409883409E-2</v>
          </cell>
        </row>
        <row r="26">
          <cell r="A26" t="str">
            <v>II -- Nature de dépenses de fonctionnement considérées comme obligatoires par la DGCP :</v>
          </cell>
        </row>
        <row r="28">
          <cell r="A28" t="str">
            <v>A  - Frais liés au parc immobilier du Trésor public (immeubles en locatif et en domanial)</v>
          </cell>
        </row>
        <row r="30">
          <cell r="A30" t="str">
            <v>Nettoyage des locaux et gardiennage</v>
          </cell>
          <cell r="C30" t="str">
            <v>§ 35 et 36</v>
          </cell>
          <cell r="E30">
            <v>13618409.310000001</v>
          </cell>
          <cell r="G30">
            <v>2.4141010148862954E-2</v>
          </cell>
          <cell r="I30">
            <v>14008445.279999999</v>
          </cell>
          <cell r="K30">
            <v>2.5544880332303992E-2</v>
          </cell>
          <cell r="M30">
            <v>2.864034713023314E-2</v>
          </cell>
          <cell r="P30">
            <v>12304429</v>
          </cell>
          <cell r="R30">
            <v>12304429</v>
          </cell>
          <cell r="T30">
            <v>8478492.5999999996</v>
          </cell>
          <cell r="V30">
            <v>0.68906022376170395</v>
          </cell>
          <cell r="X30">
            <v>-0.12164206990427702</v>
          </cell>
        </row>
        <row r="31">
          <cell r="A31" t="str">
            <v>Entretien et agencement du parc (en locatif  et en domanial et à l'étranger)</v>
          </cell>
          <cell r="C31" t="str">
            <v xml:space="preserve">§ 32 et 33 </v>
          </cell>
          <cell r="E31">
            <v>14924593.170000002</v>
          </cell>
          <cell r="G31">
            <v>2.6456449280023935E-2</v>
          </cell>
          <cell r="I31">
            <v>21250883.059999999</v>
          </cell>
          <cell r="K31">
            <v>3.8751713974892014E-2</v>
          </cell>
          <cell r="M31">
            <v>0.42388357377248337</v>
          </cell>
          <cell r="P31">
            <v>20011998</v>
          </cell>
          <cell r="R31">
            <v>20011998</v>
          </cell>
          <cell r="T31">
            <v>9741294.7300000004</v>
          </cell>
          <cell r="V31">
            <v>0.48677272154434559</v>
          </cell>
          <cell r="X31">
            <v>-5.8298050791683133E-2</v>
          </cell>
        </row>
        <row r="34">
          <cell r="A34" t="str">
            <v>B  - Frais liés au fonctionnement des services permettant l'accomplissement des missions qui sont dévolues à la DGCP :</v>
          </cell>
        </row>
        <row r="36">
          <cell r="A36" t="str">
            <v>Budget de fonctionnement de la REDEVANCE et informatique</v>
          </cell>
          <cell r="E36">
            <v>30202743.079999998</v>
          </cell>
          <cell r="G36">
            <v>5.3539639661321081E-2</v>
          </cell>
          <cell r="I36">
            <v>27966639.48</v>
          </cell>
          <cell r="K36">
            <v>5.0998126097065957E-2</v>
          </cell>
          <cell r="M36">
            <v>-7.4036440798674566E-2</v>
          </cell>
          <cell r="P36">
            <v>25661566</v>
          </cell>
          <cell r="Q36">
            <v>4154332</v>
          </cell>
          <cell r="R36">
            <v>29815898</v>
          </cell>
          <cell r="T36">
            <v>16103356.390000001</v>
          </cell>
          <cell r="V36">
            <v>0.54009295275963176</v>
          </cell>
        </row>
        <row r="37">
          <cell r="A37" t="str">
            <v xml:space="preserve">dont affranchisssement = </v>
          </cell>
          <cell r="E37" t="str">
            <v>14,284 M€</v>
          </cell>
          <cell r="I37" t="str">
            <v>12,889 M€</v>
          </cell>
          <cell r="T37" t="str">
            <v>8,254 M€</v>
          </cell>
        </row>
        <row r="38">
          <cell r="A38" t="str">
            <v xml:space="preserve">dont frais d'huissiers  = </v>
          </cell>
          <cell r="E38" t="str">
            <v>2,730 M€</v>
          </cell>
          <cell r="I38" t="str">
            <v>2,151 M€</v>
          </cell>
          <cell r="T38" t="str">
            <v>1,3 M€</v>
          </cell>
        </row>
        <row r="39">
          <cell r="A39" t="str">
            <v xml:space="preserve">dont dépenses d'impression  = </v>
          </cell>
          <cell r="E39" t="str">
            <v>1,846 M€</v>
          </cell>
          <cell r="I39" t="str">
            <v>1,580 M€</v>
          </cell>
          <cell r="T39" t="str">
            <v>0,909 M€</v>
          </cell>
        </row>
        <row r="40">
          <cell r="A40" t="str">
            <v xml:space="preserve">dont frais de déplacement  = </v>
          </cell>
          <cell r="E40" t="str">
            <v>1,279 M€</v>
          </cell>
          <cell r="I40" t="str">
            <v>1,282 M€</v>
          </cell>
          <cell r="T40" t="str">
            <v>0,734 M€</v>
          </cell>
        </row>
        <row r="41">
          <cell r="A41" t="str">
            <v xml:space="preserve">dont autres services = </v>
          </cell>
          <cell r="E41" t="str">
            <v>2,046 M€</v>
          </cell>
          <cell r="I41" t="str">
            <v>1,917 M€</v>
          </cell>
          <cell r="T41" t="str">
            <v>1,093 M€</v>
          </cell>
        </row>
        <row r="42">
          <cell r="A42" t="str">
            <v xml:space="preserve">dont informatique = </v>
          </cell>
          <cell r="E42" t="str">
            <v>3,189 M€</v>
          </cell>
          <cell r="I42" t="str">
            <v>2,400 M€</v>
          </cell>
          <cell r="T42" t="str">
            <v>1,042 M€</v>
          </cell>
        </row>
        <row r="44">
          <cell r="A44" t="str">
            <v>Contrats :</v>
          </cell>
          <cell r="E44">
            <v>41271966.710000001</v>
          </cell>
          <cell r="G44">
            <v>7.3161772754034224E-2</v>
          </cell>
          <cell r="I44">
            <v>48587806.819999993</v>
          </cell>
          <cell r="K44">
            <v>8.8601531862928018E-2</v>
          </cell>
          <cell r="M44">
            <v>0.17725930439431661</v>
          </cell>
          <cell r="P44">
            <v>33608097</v>
          </cell>
          <cell r="Q44">
            <v>3683951.5100000002</v>
          </cell>
          <cell r="R44">
            <v>37292048.509999998</v>
          </cell>
          <cell r="T44">
            <v>24679190.770000003</v>
          </cell>
          <cell r="V44">
            <v>0.66178157961427597</v>
          </cell>
        </row>
        <row r="45">
          <cell r="A45" t="str">
            <v>Achat de mobilier, matériels techniques, matériels de bureau</v>
          </cell>
          <cell r="C45" t="str">
            <v>§ 11, 12 et 13</v>
          </cell>
          <cell r="E45">
            <v>11011560.209999999</v>
          </cell>
          <cell r="G45">
            <v>1.9519914604800893E-2</v>
          </cell>
          <cell r="I45">
            <v>16027179.569999998</v>
          </cell>
          <cell r="K45">
            <v>2.922611153462687E-2</v>
          </cell>
          <cell r="M45">
            <v>0.45548671254098333</v>
          </cell>
          <cell r="P45">
            <v>10463215</v>
          </cell>
          <cell r="Q45">
            <v>22000</v>
          </cell>
          <cell r="R45">
            <v>10485215</v>
          </cell>
          <cell r="T45">
            <v>6519643.8399999999</v>
          </cell>
          <cell r="V45">
            <v>0.62179400613149083</v>
          </cell>
        </row>
        <row r="46">
          <cell r="A46" t="str">
            <v>Fournitures de bureau et autres fournitures</v>
          </cell>
          <cell r="C46" t="str">
            <v>§ 14 et 19</v>
          </cell>
          <cell r="E46">
            <v>18972646.420000002</v>
          </cell>
          <cell r="G46">
            <v>3.3632331012380799E-2</v>
          </cell>
          <cell r="I46">
            <v>19307954.309999999</v>
          </cell>
          <cell r="K46">
            <v>3.5208716774210301E-2</v>
          </cell>
          <cell r="M46">
            <v>1.7673227159629788E-2</v>
          </cell>
          <cell r="P46">
            <v>11938284</v>
          </cell>
          <cell r="R46">
            <v>11938284</v>
          </cell>
          <cell r="T46">
            <v>10894436.530000001</v>
          </cell>
          <cell r="V46">
            <v>0.91256302245783405</v>
          </cell>
        </row>
        <row r="47">
          <cell r="A47" t="str">
            <v>Contrat d'entretien du matériel et du mobilier</v>
          </cell>
          <cell r="C47" t="str">
            <v>§ 15</v>
          </cell>
          <cell r="E47">
            <v>6830062.75</v>
          </cell>
          <cell r="G47">
            <v>1.2107479692510491E-2</v>
          </cell>
          <cell r="I47">
            <v>6981627.7200000007</v>
          </cell>
          <cell r="K47">
            <v>1.2731237554728585E-2</v>
          </cell>
          <cell r="M47">
            <v>2.2190860545168587E-2</v>
          </cell>
          <cell r="P47">
            <v>6203044</v>
          </cell>
          <cell r="R47">
            <v>6203044</v>
          </cell>
          <cell r="T47">
            <v>4338664.32</v>
          </cell>
          <cell r="V47">
            <v>0.69944116469268969</v>
          </cell>
        </row>
        <row r="48">
          <cell r="A48" t="str">
            <v xml:space="preserve">Location de matériel et mobilier et transports </v>
          </cell>
          <cell r="C48" t="str">
            <v>§ 16 et 17</v>
          </cell>
          <cell r="E48">
            <v>2554289</v>
          </cell>
          <cell r="G48">
            <v>4.5279235825912327E-3</v>
          </cell>
          <cell r="I48">
            <v>2664461.9499999997</v>
          </cell>
          <cell r="K48">
            <v>4.8587377330089653E-3</v>
          </cell>
          <cell r="M48">
            <v>4.3132531205356844E-2</v>
          </cell>
          <cell r="P48">
            <v>1313669</v>
          </cell>
          <cell r="R48">
            <v>1313669</v>
          </cell>
          <cell r="T48">
            <v>1041123.8099999999</v>
          </cell>
          <cell r="V48">
            <v>0.79253130735367883</v>
          </cell>
        </row>
        <row r="49">
          <cell r="A49" t="str">
            <v>Abonnement et documentation</v>
          </cell>
          <cell r="C49" t="str">
            <v>§ 18</v>
          </cell>
          <cell r="E49">
            <v>1453884.42</v>
          </cell>
          <cell r="G49">
            <v>2.5772641825885702E-3</v>
          </cell>
          <cell r="I49">
            <v>1543789.1600000001</v>
          </cell>
          <cell r="K49">
            <v>2.8151524714031726E-3</v>
          </cell>
          <cell r="M49">
            <v>6.1837611548241384E-2</v>
          </cell>
          <cell r="Q49">
            <v>883975.08000000007</v>
          </cell>
          <cell r="R49">
            <v>883975.08000000007</v>
          </cell>
          <cell r="T49">
            <v>988694.42</v>
          </cell>
          <cell r="V49">
            <v>1.118464131364427</v>
          </cell>
        </row>
        <row r="50">
          <cell r="A50" t="str">
            <v>Etudes et honoraires</v>
          </cell>
          <cell r="C50" t="str">
            <v>§23</v>
          </cell>
          <cell r="E50">
            <v>449523.91</v>
          </cell>
          <cell r="G50">
            <v>7.9685967916223223E-4</v>
          </cell>
          <cell r="I50">
            <v>2062794.11</v>
          </cell>
          <cell r="K50">
            <v>3.7615757949501388E-3</v>
          </cell>
          <cell r="M50">
            <v>3.588841803765233</v>
          </cell>
          <cell r="P50">
            <v>3689885</v>
          </cell>
          <cell r="Q50">
            <v>2777976.43</v>
          </cell>
          <cell r="R50">
            <v>6467861.4299999997</v>
          </cell>
          <cell r="T50">
            <v>896627.84999999986</v>
          </cell>
          <cell r="V50">
            <v>0.1386281786806926</v>
          </cell>
        </row>
        <row r="52">
          <cell r="A52" t="str">
            <v>Frais de réception (DG, Missions diverses de la centrale, TPG, CFD…)</v>
          </cell>
          <cell r="C52" t="str">
            <v>§ 25</v>
          </cell>
          <cell r="E52">
            <v>2217300.7599999998</v>
          </cell>
          <cell r="G52">
            <v>3.9305530427063903E-3</v>
          </cell>
          <cell r="I52">
            <v>2021711.29</v>
          </cell>
          <cell r="K52">
            <v>3.6866598639073199E-3</v>
          </cell>
          <cell r="M52">
            <v>-8.8210617850507461E-2</v>
          </cell>
          <cell r="P52">
            <v>923433</v>
          </cell>
          <cell r="Q52">
            <v>508410</v>
          </cell>
          <cell r="R52">
            <v>1431843</v>
          </cell>
          <cell r="T52">
            <v>725798.60000000009</v>
          </cell>
          <cell r="V52">
            <v>0.50689817249516889</v>
          </cell>
        </row>
        <row r="53">
          <cell r="A53" t="str">
            <v xml:space="preserve">Dépenses d'affranchissement </v>
          </cell>
          <cell r="C53" t="str">
            <v>§ 21</v>
          </cell>
          <cell r="E53">
            <v>143951276.31</v>
          </cell>
          <cell r="G53">
            <v>0.25517879094658269</v>
          </cell>
          <cell r="I53">
            <v>129177231.32000002</v>
          </cell>
          <cell r="K53">
            <v>0.23555911093424009</v>
          </cell>
          <cell r="M53">
            <v>-0.1026322611977679</v>
          </cell>
          <cell r="P53">
            <v>140500000</v>
          </cell>
          <cell r="R53">
            <v>140500000</v>
          </cell>
          <cell r="T53">
            <v>68786833.370000005</v>
          </cell>
          <cell r="V53">
            <v>0.48958600263345198</v>
          </cell>
          <cell r="X53">
            <v>8.7652975406718722E-2</v>
          </cell>
        </row>
        <row r="54">
          <cell r="A54" t="str">
            <v>Frais d'huissiers,nécessaires à l'exécution des missions du Trésor public</v>
          </cell>
          <cell r="C54" t="str">
            <v>§ 81 et 82</v>
          </cell>
          <cell r="E54">
            <v>48905722.399999999</v>
          </cell>
          <cell r="G54">
            <v>8.6693938617995181E-2</v>
          </cell>
          <cell r="I54">
            <v>32137547.670000002</v>
          </cell>
          <cell r="K54">
            <v>5.8603920206330352E-2</v>
          </cell>
          <cell r="M54">
            <v>-0.34286733550019083</v>
          </cell>
          <cell r="P54">
            <v>43850000</v>
          </cell>
          <cell r="R54">
            <v>43850000</v>
          </cell>
          <cell r="T54">
            <v>21696594.390000001</v>
          </cell>
          <cell r="V54">
            <v>0.49479120615735461</v>
          </cell>
        </row>
        <row r="55">
          <cell r="A55" t="str">
            <v>Sécurité (installation, travaux imposé par le décret du 14 décembre 2000) et redevance liaison alarme</v>
          </cell>
          <cell r="C55" t="str">
            <v>§ 26 et 27</v>
          </cell>
          <cell r="E55">
            <v>4633521.8199999994</v>
          </cell>
          <cell r="G55">
            <v>8.2137270760000332E-3</v>
          </cell>
          <cell r="I55">
            <v>4847777.38</v>
          </cell>
          <cell r="K55">
            <v>8.8400882877810814E-3</v>
          </cell>
          <cell r="M55">
            <v>4.6240326111165381E-2</v>
          </cell>
          <cell r="P55">
            <v>20550000</v>
          </cell>
          <cell r="Q55">
            <v>950000</v>
          </cell>
          <cell r="R55">
            <v>21500000</v>
          </cell>
          <cell r="T55">
            <v>2541432.02</v>
          </cell>
          <cell r="V55">
            <v>0.11820614046511628</v>
          </cell>
          <cell r="X55">
            <v>3.2390560434522264</v>
          </cell>
        </row>
        <row r="56">
          <cell r="A56" t="str">
            <v>Téléphonie et télécommunication</v>
          </cell>
          <cell r="C56" t="str">
            <v>§ 28</v>
          </cell>
          <cell r="E56">
            <v>11497819.9</v>
          </cell>
          <cell r="G56">
            <v>2.0381894873131731E-2</v>
          </cell>
          <cell r="I56">
            <v>13543668.699999999</v>
          </cell>
          <cell r="K56">
            <v>2.4697344300999489E-2</v>
          </cell>
          <cell r="M56">
            <v>0.17793362722614908</v>
          </cell>
          <cell r="P56">
            <v>14000000</v>
          </cell>
          <cell r="R56">
            <v>14000000</v>
          </cell>
          <cell r="T56">
            <v>7866964.790000001</v>
          </cell>
          <cell r="V56">
            <v>0.56192605642857152</v>
          </cell>
          <cell r="X56">
            <v>3.3693330079759019E-2</v>
          </cell>
        </row>
        <row r="57">
          <cell r="A57" t="str">
            <v>Dépenses d'impression (imprimés pour les missions de  recouvrement et auprès des collectivités locales)</v>
          </cell>
          <cell r="C57" t="str">
            <v>§ 24</v>
          </cell>
          <cell r="E57">
            <v>29418668.690000001</v>
          </cell>
          <cell r="G57">
            <v>5.2149730797842117E-2</v>
          </cell>
          <cell r="I57">
            <v>20880367.75</v>
          </cell>
          <cell r="K57">
            <v>3.807606660174994E-2</v>
          </cell>
          <cell r="M57">
            <v>-0.29023410372415465</v>
          </cell>
          <cell r="P57">
            <v>25000000</v>
          </cell>
          <cell r="Q57">
            <v>7500000</v>
          </cell>
          <cell r="R57">
            <v>32500000</v>
          </cell>
          <cell r="T57">
            <v>10088818.59</v>
          </cell>
          <cell r="V57">
            <v>0.31042518738461539</v>
          </cell>
          <cell r="X57">
            <v>0.19729692021348619</v>
          </cell>
        </row>
        <row r="58">
          <cell r="A58" t="str">
            <v>Véhicules</v>
          </cell>
          <cell r="C58" t="str">
            <v>§ 40</v>
          </cell>
          <cell r="E58">
            <v>1565198.1100000003</v>
          </cell>
          <cell r="G58">
            <v>2.7745871487902226E-3</v>
          </cell>
          <cell r="I58">
            <v>2490981.56</v>
          </cell>
          <cell r="K58">
            <v>4.5423902930201484E-3</v>
          </cell>
          <cell r="M58">
            <v>0.59148004593488779</v>
          </cell>
          <cell r="P58">
            <v>2000000</v>
          </cell>
          <cell r="R58">
            <v>2000000</v>
          </cell>
          <cell r="T58">
            <v>1074861.48</v>
          </cell>
          <cell r="V58">
            <v>0.53743074000000002</v>
          </cell>
        </row>
        <row r="59">
          <cell r="A59" t="str">
            <v xml:space="preserve">Actions de formation des agents du Trésor public </v>
          </cell>
          <cell r="C59" t="str">
            <v>§ 22</v>
          </cell>
          <cell r="E59">
            <v>699707.69</v>
          </cell>
          <cell r="G59">
            <v>1.2403541457021642E-3</v>
          </cell>
          <cell r="I59">
            <v>685892.89</v>
          </cell>
          <cell r="K59">
            <v>1.2507492048987857E-3</v>
          </cell>
          <cell r="M59">
            <v>-1.9743673247324081E-2</v>
          </cell>
          <cell r="P59">
            <v>760445</v>
          </cell>
          <cell r="Q59">
            <v>213160</v>
          </cell>
          <cell r="R59">
            <v>973605</v>
          </cell>
          <cell r="T59">
            <v>349267.16</v>
          </cell>
          <cell r="V59">
            <v>0.35873599663107725</v>
          </cell>
          <cell r="X59">
            <v>0.10869351627190652</v>
          </cell>
        </row>
        <row r="60">
          <cell r="A60" t="str">
            <v xml:space="preserve">Frais de déplacement </v>
          </cell>
          <cell r="C60" t="str">
            <v>§ 50 et 60</v>
          </cell>
          <cell r="E60">
            <v>28449482.629999999</v>
          </cell>
          <cell r="G60">
            <v>5.0431679153336469E-2</v>
          </cell>
          <cell r="I60">
            <v>28267590.359999999</v>
          </cell>
          <cell r="K60">
            <v>5.1546920346666046E-2</v>
          </cell>
          <cell r="M60">
            <v>-6.3935176736111899E-3</v>
          </cell>
          <cell r="P60">
            <v>35000000</v>
          </cell>
          <cell r="Q60">
            <v>2660000</v>
          </cell>
          <cell r="R60">
            <v>37660000</v>
          </cell>
          <cell r="T60">
            <v>17978889.200000003</v>
          </cell>
          <cell r="V60">
            <v>0.47740013807753595</v>
          </cell>
          <cell r="X60">
            <v>0.23816708655601165</v>
          </cell>
        </row>
        <row r="61">
          <cell r="A61" t="str">
            <v>Autres services</v>
          </cell>
          <cell r="C61" t="str">
            <v>§ 29</v>
          </cell>
          <cell r="E61">
            <v>1877007.5199999998</v>
          </cell>
          <cell r="G61">
            <v>3.3273238128140883E-3</v>
          </cell>
          <cell r="I61">
            <v>2108873.75</v>
          </cell>
          <cell r="K61">
            <v>3.8456035986091362E-3</v>
          </cell>
          <cell r="M61">
            <v>0.1235297288526581</v>
          </cell>
          <cell r="P61">
            <v>2781099</v>
          </cell>
          <cell r="Q61">
            <v>6679000</v>
          </cell>
          <cell r="R61">
            <v>9460099</v>
          </cell>
          <cell r="T61">
            <v>1503472.33</v>
          </cell>
          <cell r="V61">
            <v>0.15892775857842503</v>
          </cell>
        </row>
        <row r="62">
          <cell r="A62" t="str">
            <v>Autres frais liés à l'activité gestion des comptes  (épargne et dépôts de fonds)</v>
          </cell>
          <cell r="C62" t="str">
            <v>§ 70</v>
          </cell>
          <cell r="E62">
            <v>3575623.65</v>
          </cell>
          <cell r="G62">
            <v>6.3384177151864732E-3</v>
          </cell>
          <cell r="I62">
            <v>4929226.8100000005</v>
          </cell>
          <cell r="K62">
            <v>8.9886141163721314E-3</v>
          </cell>
          <cell r="M62">
            <v>0.37856421494471337</v>
          </cell>
          <cell r="Q62">
            <v>7542700</v>
          </cell>
          <cell r="R62">
            <v>7542700</v>
          </cell>
          <cell r="T62">
            <v>1588404.27</v>
          </cell>
          <cell r="V62">
            <v>0.21058828668779084</v>
          </cell>
        </row>
        <row r="64">
          <cell r="A64" t="str">
            <v>Dépenses informatiques</v>
          </cell>
          <cell r="C64" t="str">
            <v>§ 90</v>
          </cell>
          <cell r="E64">
            <v>101250598.95999999</v>
          </cell>
          <cell r="G64">
            <v>0.17948437893381342</v>
          </cell>
          <cell r="I64">
            <v>104013985.53999998</v>
          </cell>
          <cell r="K64">
            <v>0.18967306938042289</v>
          </cell>
          <cell r="M64">
            <v>2.7292545509698025E-2</v>
          </cell>
          <cell r="P64">
            <v>4030794</v>
          </cell>
          <cell r="Q64">
            <v>115474000</v>
          </cell>
          <cell r="R64">
            <v>137745000</v>
          </cell>
          <cell r="T64">
            <v>57858549.859999999</v>
          </cell>
          <cell r="V64">
            <v>0.42004101680641764</v>
          </cell>
          <cell r="X64">
            <v>-0.96124757666890959</v>
          </cell>
        </row>
        <row r="68">
          <cell r="A68" t="str">
            <v>Sous-total 2 :</v>
          </cell>
          <cell r="B68" t="str">
            <v>Dépenses de fonctionnement obligatoires DGCP</v>
          </cell>
          <cell r="E68">
            <v>478059640.70999992</v>
          </cell>
          <cell r="G68">
            <v>0.84744424810814301</v>
          </cell>
          <cell r="I68">
            <v>456918629.65999997</v>
          </cell>
          <cell r="K68">
            <v>0.83320678940218729</v>
          </cell>
          <cell r="P68">
            <v>380981861</v>
          </cell>
          <cell r="Q68">
            <v>149365553.50999999</v>
          </cell>
          <cell r="R68">
            <v>548587620.50999999</v>
          </cell>
          <cell r="T68">
            <v>251062220.55000007</v>
          </cell>
          <cell r="V68">
            <v>0.45765199790071376</v>
          </cell>
        </row>
        <row r="70">
          <cell r="A70" t="str">
            <v>TOTAL DEPENSES DE FONCTIONNEMENT OBLIGATOIRES</v>
          </cell>
          <cell r="E70">
            <v>564119281.91999996</v>
          </cell>
          <cell r="I70">
            <v>548385629.43999994</v>
          </cell>
          <cell r="P70">
            <v>477815399</v>
          </cell>
          <cell r="Q70">
            <v>149365553.50999999</v>
          </cell>
          <cell r="R70">
            <v>645421158.50999999</v>
          </cell>
          <cell r="T70">
            <v>307563438.58000004</v>
          </cell>
          <cell r="V70">
            <v>0.47653138501072978</v>
          </cell>
        </row>
        <row r="72">
          <cell r="E72" t="str">
            <v>Taux de consommation totale :</v>
          </cell>
          <cell r="G72">
            <v>0.86488520222595178</v>
          </cell>
          <cell r="I72" t="str">
            <v>Taux de consommation totale :</v>
          </cell>
          <cell r="K72">
            <v>0.86206383638379325</v>
          </cell>
          <cell r="T72" t="str">
            <v>correspondant à la consommation enregistrée l'ACCT le 24-08-04</v>
          </cell>
        </row>
        <row r="74">
          <cell r="T74" t="str">
            <v>soit par rapport aux moyens ouverts :</v>
          </cell>
        </row>
        <row r="75">
          <cell r="A75" t="str">
            <v>Montant des crédits ouverts</v>
          </cell>
          <cell r="E75">
            <v>652247582.06999993</v>
          </cell>
          <cell r="I75">
            <v>636131115</v>
          </cell>
          <cell r="P75">
            <v>490145135.09000003</v>
          </cell>
          <cell r="Q75">
            <v>227353458</v>
          </cell>
          <cell r="R75">
            <v>717498593.09000003</v>
          </cell>
          <cell r="T75">
            <v>0.42866068525018081</v>
          </cell>
        </row>
        <row r="77">
          <cell r="A77" t="str">
            <v>*Relevé ACCT dépenses provisoire, suite à une requête DUO7 faite au 06-01-2003</v>
          </cell>
          <cell r="P77" t="str">
            <v>RAR :</v>
          </cell>
          <cell r="Q77" t="str">
            <v>RAR :</v>
          </cell>
          <cell r="R77" t="str">
            <v>RAR :</v>
          </cell>
        </row>
        <row r="78">
          <cell r="A78" t="str">
            <v>** Les données affichées sur les rémunérations accessoires comprennent à la fois les dépenses affichées sur le chapitre 31-94 et le chapitre 31-92</v>
          </cell>
          <cell r="P78">
            <v>2468586.91</v>
          </cell>
          <cell r="Q78">
            <v>35508051.219999999</v>
          </cell>
          <cell r="R78">
            <v>37976638.129999995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TCD-par section"/>
      <sheetName val="Base prev"/>
      <sheetName val="TCD-équilibre"/>
      <sheetName val="1 - tab-éq_ok"/>
      <sheetName val="3 - oct_nov"/>
      <sheetName val="4 - hyp_men"/>
      <sheetName val="6 - schema_90224_nov"/>
      <sheetName val="8 - notarial_octobre"/>
      <sheetName val="9 - APU"/>
      <sheetName val="10 - Clé passage"/>
      <sheetName val="2 - LFI -exe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FDChangRésid"/>
      <sheetName val="RECAP2006FD Ch RESID"/>
      <sheetName val="EngagFDStages"/>
      <sheetName val="RECAP2006FD STAGE"/>
      <sheetName val="CompaFDStages&amp;ChangRésid"/>
      <sheetName val="SUIVI DELEGATION ACCORD "/>
      <sheetName val="RECAPtenuecompte37-50art42"/>
      <sheetName val="TABLEdes DEP"/>
      <sheetName val="Fiche réserve"/>
      <sheetName val="FDDELEG"/>
      <sheetName val="FDORD"/>
      <sheetName val="édition"/>
      <sheetName val="miseàblanc"/>
      <sheetName val="miseablanc"/>
      <sheetName val="ED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1</v>
          </cell>
          <cell r="B1" t="str">
            <v>AIN</v>
          </cell>
          <cell r="C1" t="str">
            <v>70-001-0010</v>
          </cell>
        </row>
        <row r="2">
          <cell r="A2">
            <v>2</v>
          </cell>
          <cell r="B2" t="str">
            <v>AISNE</v>
          </cell>
          <cell r="C2" t="str">
            <v>70-002-0020</v>
          </cell>
        </row>
        <row r="3">
          <cell r="A3">
            <v>3</v>
          </cell>
          <cell r="B3" t="str">
            <v>ALLIER</v>
          </cell>
          <cell r="C3" t="str">
            <v>70-003-0030</v>
          </cell>
        </row>
        <row r="4">
          <cell r="A4">
            <v>4</v>
          </cell>
          <cell r="B4" t="str">
            <v>ALPES HTE PROVCE</v>
          </cell>
          <cell r="C4" t="str">
            <v>70-004-0040</v>
          </cell>
        </row>
        <row r="5">
          <cell r="A5">
            <v>5</v>
          </cell>
          <cell r="B5" t="str">
            <v>HAUTES ALPES</v>
          </cell>
          <cell r="C5" t="str">
            <v>70-005-0050</v>
          </cell>
        </row>
        <row r="6">
          <cell r="A6">
            <v>6</v>
          </cell>
          <cell r="B6" t="str">
            <v>ALPES MARITIMES.*</v>
          </cell>
          <cell r="C6" t="str">
            <v>70-006-0060</v>
          </cell>
        </row>
        <row r="7">
          <cell r="A7">
            <v>7</v>
          </cell>
          <cell r="B7" t="str">
            <v>ARDECHE</v>
          </cell>
          <cell r="C7" t="str">
            <v>70-007-0070</v>
          </cell>
        </row>
        <row r="8">
          <cell r="A8">
            <v>8</v>
          </cell>
          <cell r="B8" t="str">
            <v>ARDENNES</v>
          </cell>
          <cell r="C8" t="str">
            <v>70-008-0080</v>
          </cell>
        </row>
        <row r="9">
          <cell r="A9">
            <v>9</v>
          </cell>
          <cell r="B9" t="str">
            <v>ARIEGE</v>
          </cell>
          <cell r="C9" t="str">
            <v>70-009-0090</v>
          </cell>
        </row>
        <row r="10">
          <cell r="A10">
            <v>10</v>
          </cell>
          <cell r="B10" t="str">
            <v>AUBE</v>
          </cell>
          <cell r="C10" t="str">
            <v>70-010-0100</v>
          </cell>
        </row>
        <row r="11">
          <cell r="A11">
            <v>11</v>
          </cell>
          <cell r="B11" t="str">
            <v>AUDE</v>
          </cell>
          <cell r="C11" t="str">
            <v>70-011-0110</v>
          </cell>
        </row>
        <row r="12">
          <cell r="A12">
            <v>12</v>
          </cell>
          <cell r="B12" t="str">
            <v>AVEYRON</v>
          </cell>
          <cell r="C12" t="str">
            <v>70-012-0120</v>
          </cell>
        </row>
        <row r="13">
          <cell r="A13">
            <v>13</v>
          </cell>
          <cell r="B13" t="str">
            <v>BOUCHES DU RHONE*</v>
          </cell>
          <cell r="C13" t="str">
            <v>70-013-0130</v>
          </cell>
        </row>
        <row r="14">
          <cell r="A14">
            <v>14</v>
          </cell>
          <cell r="B14" t="str">
            <v>CALVADOS.*</v>
          </cell>
          <cell r="C14" t="str">
            <v>70-014-0140</v>
          </cell>
        </row>
        <row r="15">
          <cell r="A15">
            <v>15</v>
          </cell>
          <cell r="B15" t="str">
            <v>CANTAL</v>
          </cell>
          <cell r="C15" t="str">
            <v>70-015-0150</v>
          </cell>
        </row>
        <row r="16">
          <cell r="A16">
            <v>16</v>
          </cell>
          <cell r="B16" t="str">
            <v>CHARENTE</v>
          </cell>
          <cell r="C16" t="str">
            <v>70-016-0160</v>
          </cell>
        </row>
        <row r="17">
          <cell r="A17">
            <v>17</v>
          </cell>
          <cell r="B17" t="str">
            <v>CHARENTE MARITIME</v>
          </cell>
          <cell r="C17" t="str">
            <v>70-017-0170</v>
          </cell>
        </row>
        <row r="18">
          <cell r="A18">
            <v>18</v>
          </cell>
          <cell r="B18" t="str">
            <v>CHER</v>
          </cell>
          <cell r="C18" t="str">
            <v>70-018-0180</v>
          </cell>
        </row>
        <row r="19">
          <cell r="A19">
            <v>19</v>
          </cell>
          <cell r="B19" t="str">
            <v>CORREZE</v>
          </cell>
          <cell r="C19" t="str">
            <v>70-019-0190</v>
          </cell>
        </row>
        <row r="20">
          <cell r="A20">
            <v>20</v>
          </cell>
          <cell r="B20" t="str">
            <v>CORSE DU SUD.*</v>
          </cell>
          <cell r="C20" t="str">
            <v>70-02A-02A0</v>
          </cell>
        </row>
        <row r="21">
          <cell r="A21">
            <v>21</v>
          </cell>
          <cell r="B21" t="str">
            <v>COTE D'OR.*</v>
          </cell>
          <cell r="C21" t="str">
            <v>70-021-0210</v>
          </cell>
        </row>
        <row r="22">
          <cell r="A22">
            <v>22</v>
          </cell>
          <cell r="B22" t="str">
            <v>COTES D'ARMOR</v>
          </cell>
          <cell r="C22" t="str">
            <v>70-022-0220</v>
          </cell>
        </row>
        <row r="23">
          <cell r="A23">
            <v>23</v>
          </cell>
          <cell r="B23" t="str">
            <v>CREUSE</v>
          </cell>
          <cell r="C23" t="str">
            <v>70-023-0230</v>
          </cell>
        </row>
        <row r="24">
          <cell r="A24">
            <v>24</v>
          </cell>
          <cell r="B24" t="str">
            <v>DORDOGNE</v>
          </cell>
          <cell r="C24" t="str">
            <v>70-024-0240</v>
          </cell>
        </row>
        <row r="25">
          <cell r="A25">
            <v>25</v>
          </cell>
          <cell r="B25" t="str">
            <v>DOUBS.*</v>
          </cell>
          <cell r="C25" t="str">
            <v>70-025-0250</v>
          </cell>
        </row>
        <row r="26">
          <cell r="A26">
            <v>26</v>
          </cell>
          <cell r="B26" t="str">
            <v>DROME</v>
          </cell>
          <cell r="C26" t="str">
            <v>70-026-0260</v>
          </cell>
        </row>
        <row r="27">
          <cell r="A27">
            <v>27</v>
          </cell>
          <cell r="B27" t="str">
            <v>EURE</v>
          </cell>
          <cell r="C27" t="str">
            <v>70-027-0270</v>
          </cell>
        </row>
        <row r="28">
          <cell r="A28">
            <v>28</v>
          </cell>
          <cell r="B28" t="str">
            <v>EURE et LOIR</v>
          </cell>
          <cell r="C28" t="str">
            <v>70-028-0280</v>
          </cell>
        </row>
        <row r="29">
          <cell r="A29">
            <v>29</v>
          </cell>
          <cell r="B29" t="str">
            <v>FINISTERE</v>
          </cell>
          <cell r="C29" t="str">
            <v>70-029-0290</v>
          </cell>
        </row>
        <row r="30">
          <cell r="A30">
            <v>30</v>
          </cell>
          <cell r="B30" t="str">
            <v>GARD</v>
          </cell>
          <cell r="C30" t="str">
            <v>70-030-0300</v>
          </cell>
        </row>
        <row r="31">
          <cell r="A31">
            <v>31</v>
          </cell>
          <cell r="B31" t="str">
            <v>HAUTE GARONNE.*</v>
          </cell>
          <cell r="C31" t="str">
            <v>70-031-0310</v>
          </cell>
        </row>
        <row r="32">
          <cell r="A32">
            <v>32</v>
          </cell>
          <cell r="B32" t="str">
            <v>GERS</v>
          </cell>
          <cell r="C32" t="str">
            <v>70-032-0320</v>
          </cell>
        </row>
        <row r="33">
          <cell r="A33">
            <v>33</v>
          </cell>
          <cell r="B33" t="str">
            <v>GIRONDE.*</v>
          </cell>
          <cell r="C33" t="str">
            <v>70-033-0330</v>
          </cell>
        </row>
        <row r="34">
          <cell r="A34">
            <v>34</v>
          </cell>
          <cell r="B34" t="str">
            <v>HERAULT.*</v>
          </cell>
          <cell r="C34" t="str">
            <v>70-034-0340</v>
          </cell>
        </row>
        <row r="35">
          <cell r="A35">
            <v>35</v>
          </cell>
          <cell r="B35" t="str">
            <v>ILLE et VILAINE.*</v>
          </cell>
          <cell r="C35" t="str">
            <v>70-035-0350</v>
          </cell>
        </row>
        <row r="36">
          <cell r="A36">
            <v>36</v>
          </cell>
          <cell r="B36" t="str">
            <v>INDRE</v>
          </cell>
          <cell r="C36" t="str">
            <v>70-036-0360</v>
          </cell>
        </row>
        <row r="37">
          <cell r="A37">
            <v>37</v>
          </cell>
          <cell r="B37" t="str">
            <v>INDRE et LOIRE.*</v>
          </cell>
          <cell r="C37" t="str">
            <v>70-037-0370</v>
          </cell>
        </row>
        <row r="38">
          <cell r="A38">
            <v>38</v>
          </cell>
          <cell r="B38" t="str">
            <v>ISERE.*</v>
          </cell>
          <cell r="C38" t="str">
            <v>70-038-0380</v>
          </cell>
        </row>
        <row r="39">
          <cell r="A39">
            <v>39</v>
          </cell>
          <cell r="B39" t="str">
            <v>JURA</v>
          </cell>
          <cell r="C39" t="str">
            <v>70-039-0390</v>
          </cell>
        </row>
        <row r="40">
          <cell r="A40">
            <v>40</v>
          </cell>
          <cell r="B40" t="str">
            <v>LANDES</v>
          </cell>
          <cell r="C40" t="str">
            <v>70-040-0400</v>
          </cell>
        </row>
        <row r="41">
          <cell r="A41">
            <v>41</v>
          </cell>
          <cell r="B41" t="str">
            <v>LOIR et CHER.</v>
          </cell>
          <cell r="C41" t="str">
            <v>70-041-0410</v>
          </cell>
        </row>
        <row r="42">
          <cell r="A42">
            <v>42</v>
          </cell>
          <cell r="B42" t="str">
            <v>LOIRE</v>
          </cell>
          <cell r="C42" t="str">
            <v>70-042-0420</v>
          </cell>
        </row>
        <row r="43">
          <cell r="A43">
            <v>43</v>
          </cell>
          <cell r="B43" t="str">
            <v>HAUTE LOIRE</v>
          </cell>
          <cell r="C43" t="str">
            <v>70-043-0430</v>
          </cell>
        </row>
        <row r="44">
          <cell r="A44">
            <v>44</v>
          </cell>
          <cell r="B44" t="str">
            <v>LOIRE ATLANTIQUE.*</v>
          </cell>
          <cell r="C44" t="str">
            <v>70-044-0440</v>
          </cell>
        </row>
        <row r="45">
          <cell r="A45">
            <v>45</v>
          </cell>
          <cell r="B45" t="str">
            <v>LOIRET.</v>
          </cell>
          <cell r="C45" t="str">
            <v>70-045-0450</v>
          </cell>
        </row>
        <row r="46">
          <cell r="A46">
            <v>46</v>
          </cell>
          <cell r="B46" t="str">
            <v>LOT</v>
          </cell>
          <cell r="C46" t="str">
            <v>70-046-0460</v>
          </cell>
        </row>
        <row r="47">
          <cell r="A47">
            <v>47</v>
          </cell>
          <cell r="B47" t="str">
            <v>LOT et GARONNE</v>
          </cell>
          <cell r="C47" t="str">
            <v>70-047-0470</v>
          </cell>
        </row>
        <row r="48">
          <cell r="A48">
            <v>48</v>
          </cell>
          <cell r="B48" t="str">
            <v>LOZERE</v>
          </cell>
          <cell r="C48" t="str">
            <v>70-048-0480</v>
          </cell>
        </row>
        <row r="49">
          <cell r="A49">
            <v>49</v>
          </cell>
          <cell r="B49" t="str">
            <v>MAINE et LOIRE</v>
          </cell>
          <cell r="C49" t="str">
            <v>70-049-0490</v>
          </cell>
        </row>
        <row r="50">
          <cell r="A50">
            <v>50</v>
          </cell>
          <cell r="B50" t="str">
            <v>MANCHE</v>
          </cell>
          <cell r="C50" t="str">
            <v>70-050-0500</v>
          </cell>
        </row>
        <row r="51">
          <cell r="A51">
            <v>51</v>
          </cell>
          <cell r="B51" t="str">
            <v>MARNE.*</v>
          </cell>
          <cell r="C51" t="str">
            <v>70-051-0510</v>
          </cell>
        </row>
        <row r="52">
          <cell r="A52">
            <v>52</v>
          </cell>
          <cell r="B52" t="str">
            <v>HAUTE MARNE</v>
          </cell>
          <cell r="C52" t="str">
            <v>70-052-0520</v>
          </cell>
        </row>
        <row r="53">
          <cell r="A53">
            <v>53</v>
          </cell>
          <cell r="B53" t="str">
            <v>MAYENNE</v>
          </cell>
          <cell r="C53" t="str">
            <v>70-053-0530</v>
          </cell>
        </row>
        <row r="54">
          <cell r="A54">
            <v>54</v>
          </cell>
          <cell r="B54" t="str">
            <v>MEURTHE MOSELLE</v>
          </cell>
          <cell r="C54" t="str">
            <v>70-054-0540</v>
          </cell>
        </row>
        <row r="55">
          <cell r="A55">
            <v>55</v>
          </cell>
          <cell r="B55" t="str">
            <v>MEUSE</v>
          </cell>
          <cell r="C55" t="str">
            <v>70-055-0550</v>
          </cell>
        </row>
        <row r="56">
          <cell r="A56">
            <v>56</v>
          </cell>
          <cell r="B56" t="str">
            <v>MORBIHAN</v>
          </cell>
          <cell r="C56" t="str">
            <v>70-056-0560</v>
          </cell>
        </row>
        <row r="57">
          <cell r="A57">
            <v>57</v>
          </cell>
          <cell r="B57" t="str">
            <v>MOSELLE.*</v>
          </cell>
          <cell r="C57" t="str">
            <v>70-057-0570</v>
          </cell>
        </row>
        <row r="58">
          <cell r="A58">
            <v>58</v>
          </cell>
          <cell r="B58" t="str">
            <v>NIEVRE</v>
          </cell>
          <cell r="C58" t="str">
            <v>70-058-0580</v>
          </cell>
        </row>
        <row r="59">
          <cell r="A59">
            <v>59</v>
          </cell>
          <cell r="B59" t="str">
            <v>NORD.*</v>
          </cell>
          <cell r="C59" t="str">
            <v>70-059-0590</v>
          </cell>
        </row>
        <row r="60">
          <cell r="A60">
            <v>60</v>
          </cell>
          <cell r="B60" t="str">
            <v>OISE</v>
          </cell>
          <cell r="C60" t="str">
            <v>70-060-0600</v>
          </cell>
        </row>
        <row r="61">
          <cell r="A61">
            <v>61</v>
          </cell>
          <cell r="B61" t="str">
            <v>ORNE</v>
          </cell>
          <cell r="C61" t="str">
            <v>70-061-0610</v>
          </cell>
        </row>
        <row r="62">
          <cell r="A62">
            <v>62</v>
          </cell>
          <cell r="B62" t="str">
            <v>PAS DE CALAIS</v>
          </cell>
          <cell r="C62" t="str">
            <v>70-062-0620</v>
          </cell>
        </row>
        <row r="63">
          <cell r="A63">
            <v>63</v>
          </cell>
          <cell r="B63" t="str">
            <v>PUY DE DOME.*</v>
          </cell>
          <cell r="C63" t="str">
            <v>70-063-0630</v>
          </cell>
        </row>
        <row r="64">
          <cell r="A64">
            <v>64</v>
          </cell>
          <cell r="B64" t="str">
            <v>PYREN.ATLANTIQUES</v>
          </cell>
          <cell r="C64" t="str">
            <v>70-064-0640</v>
          </cell>
        </row>
        <row r="65">
          <cell r="A65">
            <v>65</v>
          </cell>
          <cell r="B65" t="str">
            <v>HAUTES PYRENEES</v>
          </cell>
          <cell r="C65" t="str">
            <v>70-065-0650</v>
          </cell>
        </row>
        <row r="66">
          <cell r="A66">
            <v>66</v>
          </cell>
          <cell r="B66" t="str">
            <v>PYRENEES ORIENT</v>
          </cell>
          <cell r="C66" t="str">
            <v>70-066-0660</v>
          </cell>
        </row>
        <row r="67">
          <cell r="A67">
            <v>67</v>
          </cell>
          <cell r="B67" t="str">
            <v>BAS RHIN.*</v>
          </cell>
          <cell r="C67" t="str">
            <v>70-067-0670</v>
          </cell>
        </row>
        <row r="68">
          <cell r="A68">
            <v>68</v>
          </cell>
          <cell r="B68" t="str">
            <v>HAUT RHIN</v>
          </cell>
          <cell r="C68" t="str">
            <v>70-068-0680</v>
          </cell>
        </row>
        <row r="69">
          <cell r="A69">
            <v>69</v>
          </cell>
          <cell r="B69" t="str">
            <v>RHONE.*</v>
          </cell>
          <cell r="C69" t="str">
            <v>70-069-0690</v>
          </cell>
        </row>
        <row r="70">
          <cell r="A70">
            <v>70</v>
          </cell>
          <cell r="B70" t="str">
            <v>HAUTE SAONE</v>
          </cell>
          <cell r="C70" t="str">
            <v>70-070-0700</v>
          </cell>
        </row>
        <row r="71">
          <cell r="A71">
            <v>71</v>
          </cell>
          <cell r="B71" t="str">
            <v>SAONE et LOIRE</v>
          </cell>
          <cell r="C71" t="str">
            <v>70-071-0710</v>
          </cell>
        </row>
        <row r="72">
          <cell r="A72">
            <v>72</v>
          </cell>
          <cell r="B72" t="str">
            <v>SARTHE</v>
          </cell>
          <cell r="C72" t="str">
            <v>70-072-0720</v>
          </cell>
        </row>
        <row r="73">
          <cell r="A73">
            <v>73</v>
          </cell>
          <cell r="B73" t="str">
            <v>SAVOIE</v>
          </cell>
          <cell r="C73" t="str">
            <v>70-073-0730</v>
          </cell>
        </row>
        <row r="74">
          <cell r="A74">
            <v>74</v>
          </cell>
          <cell r="B74" t="str">
            <v>HAUTE SAVOIE</v>
          </cell>
          <cell r="C74" t="str">
            <v>70-074-0740</v>
          </cell>
        </row>
        <row r="75">
          <cell r="A75">
            <v>76</v>
          </cell>
          <cell r="B75" t="str">
            <v>SEINE MARITIME.*</v>
          </cell>
          <cell r="C75" t="str">
            <v>70-076-0760</v>
          </cell>
        </row>
        <row r="76">
          <cell r="A76">
            <v>77</v>
          </cell>
          <cell r="B76" t="str">
            <v>SEINE et MARNE</v>
          </cell>
          <cell r="C76" t="str">
            <v>70-077-0770</v>
          </cell>
        </row>
        <row r="77">
          <cell r="A77">
            <v>78</v>
          </cell>
          <cell r="B77" t="str">
            <v>YVELINES.*</v>
          </cell>
          <cell r="C77" t="str">
            <v>70-078-0780</v>
          </cell>
        </row>
        <row r="78">
          <cell r="A78">
            <v>79</v>
          </cell>
          <cell r="B78" t="str">
            <v>DEUX SEVRES</v>
          </cell>
          <cell r="C78" t="str">
            <v>70-079-0790</v>
          </cell>
        </row>
        <row r="79">
          <cell r="A79">
            <v>80</v>
          </cell>
          <cell r="B79" t="str">
            <v>SOMME.*</v>
          </cell>
          <cell r="C79" t="str">
            <v>70-080-0800</v>
          </cell>
        </row>
        <row r="80">
          <cell r="A80">
            <v>81</v>
          </cell>
          <cell r="B80" t="str">
            <v>TARN</v>
          </cell>
          <cell r="C80" t="str">
            <v>70-081-0810</v>
          </cell>
        </row>
        <row r="81">
          <cell r="A81">
            <v>82</v>
          </cell>
          <cell r="B81" t="str">
            <v>TARN et GARONNE</v>
          </cell>
          <cell r="C81" t="str">
            <v>70-082-0820</v>
          </cell>
        </row>
        <row r="82">
          <cell r="A82">
            <v>83</v>
          </cell>
          <cell r="B82" t="str">
            <v>VAR</v>
          </cell>
          <cell r="C82" t="str">
            <v>70-083-0830</v>
          </cell>
        </row>
        <row r="83">
          <cell r="A83">
            <v>84</v>
          </cell>
          <cell r="B83" t="str">
            <v>VAUCLUSE</v>
          </cell>
          <cell r="C83" t="str">
            <v>70-084-0840</v>
          </cell>
        </row>
        <row r="84">
          <cell r="A84">
            <v>85</v>
          </cell>
          <cell r="B84" t="str">
            <v>VENDEE</v>
          </cell>
          <cell r="C84" t="str">
            <v>70-085-0850</v>
          </cell>
        </row>
        <row r="85">
          <cell r="A85">
            <v>86</v>
          </cell>
          <cell r="B85" t="str">
            <v>VIENNE</v>
          </cell>
          <cell r="C85" t="str">
            <v>70-086-0860</v>
          </cell>
        </row>
        <row r="86">
          <cell r="A86">
            <v>87</v>
          </cell>
          <cell r="B86" t="str">
            <v>HAUTE VIENNE.*</v>
          </cell>
          <cell r="C86" t="str">
            <v>70-087-0870</v>
          </cell>
        </row>
        <row r="87">
          <cell r="A87">
            <v>88</v>
          </cell>
          <cell r="B87" t="str">
            <v>VOSGES</v>
          </cell>
          <cell r="C87" t="str">
            <v>70-088-0880</v>
          </cell>
        </row>
        <row r="88">
          <cell r="A88">
            <v>89</v>
          </cell>
          <cell r="B88" t="str">
            <v>YONNE</v>
          </cell>
          <cell r="C88" t="str">
            <v>70-089-0890</v>
          </cell>
        </row>
        <row r="89">
          <cell r="A89">
            <v>90</v>
          </cell>
          <cell r="B89" t="str">
            <v>BELFORT</v>
          </cell>
          <cell r="C89" t="str">
            <v>70-090-0900</v>
          </cell>
        </row>
        <row r="90">
          <cell r="A90">
            <v>91</v>
          </cell>
          <cell r="B90" t="str">
            <v>ESSONNE</v>
          </cell>
          <cell r="C90" t="str">
            <v>70-091-0910</v>
          </cell>
        </row>
        <row r="91">
          <cell r="A91">
            <v>92</v>
          </cell>
          <cell r="B91" t="str">
            <v>HAUTS DE SEINE.*</v>
          </cell>
          <cell r="C91" t="str">
            <v>70-092-0920</v>
          </cell>
        </row>
        <row r="92">
          <cell r="A92">
            <v>93</v>
          </cell>
          <cell r="B92" t="str">
            <v>SEINE ST DENIS.*</v>
          </cell>
          <cell r="C92" t="str">
            <v>70-093-0930</v>
          </cell>
        </row>
        <row r="93">
          <cell r="A93">
            <v>94</v>
          </cell>
          <cell r="B93" t="str">
            <v>VAL DE MARNE.*</v>
          </cell>
          <cell r="C93" t="str">
            <v>70-094-0940</v>
          </cell>
        </row>
        <row r="94">
          <cell r="A94">
            <v>95</v>
          </cell>
          <cell r="B94" t="str">
            <v>VAL D'OISE</v>
          </cell>
          <cell r="C94" t="str">
            <v>70-095-0950</v>
          </cell>
        </row>
        <row r="95">
          <cell r="A95">
            <v>96</v>
          </cell>
          <cell r="B95" t="str">
            <v>HAUTE CORSE</v>
          </cell>
          <cell r="C95" t="str">
            <v>70-02B-02B0</v>
          </cell>
        </row>
        <row r="96">
          <cell r="A96">
            <v>98</v>
          </cell>
          <cell r="B96" t="str">
            <v>T.G.C.S.T</v>
          </cell>
          <cell r="C96" t="str">
            <v>70-098-9800</v>
          </cell>
        </row>
        <row r="97">
          <cell r="A97">
            <v>101</v>
          </cell>
          <cell r="B97" t="str">
            <v>GUADELOUPE</v>
          </cell>
          <cell r="C97" t="str">
            <v>70-101-1010</v>
          </cell>
        </row>
        <row r="98">
          <cell r="A98">
            <v>102</v>
          </cell>
          <cell r="B98" t="str">
            <v>GUYANE</v>
          </cell>
          <cell r="C98" t="str">
            <v>70-102-1020</v>
          </cell>
        </row>
        <row r="99">
          <cell r="A99">
            <v>103</v>
          </cell>
          <cell r="B99" t="str">
            <v>MARTINIQUE.*</v>
          </cell>
          <cell r="C99" t="str">
            <v>70-103-1030</v>
          </cell>
        </row>
        <row r="100">
          <cell r="A100">
            <v>104</v>
          </cell>
          <cell r="B100" t="str">
            <v>REUNION.*</v>
          </cell>
          <cell r="C100" t="str">
            <v>70-104-1040</v>
          </cell>
        </row>
        <row r="101">
          <cell r="A101">
            <v>105</v>
          </cell>
          <cell r="B101" t="str">
            <v>ST PIERRE MIQ</v>
          </cell>
          <cell r="C101" t="str">
            <v>050-105-1050</v>
          </cell>
        </row>
        <row r="102">
          <cell r="A102">
            <v>143</v>
          </cell>
          <cell r="B102" t="str">
            <v>MAYOTTE</v>
          </cell>
          <cell r="C102" t="str">
            <v>050-143-1430</v>
          </cell>
        </row>
        <row r="103">
          <cell r="A103">
            <v>161</v>
          </cell>
          <cell r="B103" t="str">
            <v>Polynésie Française</v>
          </cell>
          <cell r="C103" t="str">
            <v>050-161-</v>
          </cell>
        </row>
        <row r="104">
          <cell r="A104">
            <v>162</v>
          </cell>
          <cell r="B104" t="str">
            <v>Nouvelle Calédonie</v>
          </cell>
          <cell r="C104" t="str">
            <v>050-162-</v>
          </cell>
        </row>
        <row r="105">
          <cell r="A105">
            <v>163</v>
          </cell>
          <cell r="B105" t="str">
            <v>Wallis et Futuna</v>
          </cell>
          <cell r="C105" t="str">
            <v>050-163-</v>
          </cell>
        </row>
        <row r="106">
          <cell r="A106">
            <v>750</v>
          </cell>
          <cell r="B106" t="str">
            <v>R.G.F.PARIS</v>
          </cell>
          <cell r="C106" t="str">
            <v>70-750-0752</v>
          </cell>
        </row>
        <row r="107">
          <cell r="A107">
            <v>752</v>
          </cell>
          <cell r="B107" t="str">
            <v>P.G.TRESOR.*</v>
          </cell>
          <cell r="C107" t="str">
            <v>70-752-0752</v>
          </cell>
        </row>
        <row r="108">
          <cell r="A108">
            <v>753</v>
          </cell>
          <cell r="B108" t="str">
            <v>T.G.A.P</v>
          </cell>
          <cell r="C108" t="str">
            <v>70-753-0752</v>
          </cell>
        </row>
        <row r="109">
          <cell r="A109">
            <v>758</v>
          </cell>
          <cell r="B109" t="str">
            <v>T.G.COOP</v>
          </cell>
          <cell r="C109" t="str">
            <v>70-758-0752</v>
          </cell>
        </row>
        <row r="110">
          <cell r="A110">
            <v>773</v>
          </cell>
          <cell r="B110" t="str">
            <v>E.N.T.</v>
          </cell>
          <cell r="C110" t="str">
            <v>14-077-0770</v>
          </cell>
        </row>
        <row r="111">
          <cell r="A111">
            <v>930</v>
          </cell>
          <cell r="B111" t="str">
            <v>T.G.ETRANGER</v>
          </cell>
          <cell r="C111" t="str">
            <v>70-930-9300</v>
          </cell>
        </row>
        <row r="112">
          <cell r="A112">
            <v>900</v>
          </cell>
          <cell r="B112" t="str">
            <v>ACCT</v>
          </cell>
          <cell r="C112" t="str">
            <v>802075-0752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onnees"/>
      <sheetName val="Liste choix"/>
      <sheetName val="flux"/>
      <sheetName val="Synthèse CP"/>
      <sheetName val="Listes"/>
      <sheetName val="2012"/>
    </sheetNames>
    <sheetDataSet>
      <sheetData sheetId="0">
        <row r="34">
          <cell r="C34" t="str">
            <v>A administratifs</v>
          </cell>
        </row>
      </sheetData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gestion 2010"/>
      <sheetName val="MAAP disponible 2010"/>
      <sheetName val="SA 37"/>
      <sheetName val="Feuil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7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  <sheetName val="DM T2"/>
      <sheetName val="DM T3"/>
      <sheetName val="227"/>
    </sheetNames>
    <sheetDataSet>
      <sheetData sheetId="0"/>
      <sheetData sheetId="1"/>
      <sheetData sheetId="2"/>
      <sheetData sheetId="3"/>
      <sheetData sheetId="4"/>
      <sheetData sheetId="5" refreshError="1">
        <row r="13">
          <cell r="L13" t="str">
            <v>ttc</v>
          </cell>
          <cell r="M13" t="str">
            <v>ai</v>
          </cell>
          <cell r="N13">
            <v>126.51</v>
          </cell>
        </row>
        <row r="15">
          <cell r="M15" t="str">
            <v>pp</v>
          </cell>
          <cell r="N15">
            <v>45</v>
          </cell>
        </row>
        <row r="16">
          <cell r="M16" t="str">
            <v>sje</v>
          </cell>
          <cell r="N16">
            <v>43.4</v>
          </cell>
        </row>
        <row r="17">
          <cell r="N17">
            <v>214.91</v>
          </cell>
        </row>
        <row r="19">
          <cell r="L19" t="str">
            <v>ht</v>
          </cell>
          <cell r="M19" t="str">
            <v>ai</v>
          </cell>
          <cell r="N19">
            <v>109.934</v>
          </cell>
          <cell r="O19">
            <v>1.1507813779176597</v>
          </cell>
        </row>
        <row r="20">
          <cell r="M20" t="str">
            <v>pp</v>
          </cell>
          <cell r="N20">
            <v>39</v>
          </cell>
          <cell r="O20">
            <v>1.1538461538461537</v>
          </cell>
        </row>
        <row r="21">
          <cell r="M21" t="str">
            <v>sje</v>
          </cell>
          <cell r="N21">
            <v>37.667999999999999</v>
          </cell>
          <cell r="O21">
            <v>1.1521716045449719</v>
          </cell>
        </row>
        <row r="22">
          <cell r="N22">
            <v>186.602</v>
          </cell>
          <cell r="O22">
            <v>1.1517025540990986</v>
          </cell>
        </row>
        <row r="26">
          <cell r="M26" t="str">
            <v>tva</v>
          </cell>
          <cell r="N26">
            <v>1.1517025540990986</v>
          </cell>
        </row>
        <row r="30">
          <cell r="M30" t="str">
            <v>ai</v>
          </cell>
          <cell r="N30">
            <v>126.6112685823303</v>
          </cell>
        </row>
        <row r="31">
          <cell r="M31" t="str">
            <v>pp</v>
          </cell>
          <cell r="N31">
            <v>44.916399609864847</v>
          </cell>
        </row>
        <row r="32">
          <cell r="N32">
            <v>171.52766819219514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G 9  niveau service dépensier"/>
      <sheetName val="DPG 9  niveau UO"/>
      <sheetName val="DPG 9 LIGNE DE GESTION"/>
    </sheetNames>
    <sheetDataSet>
      <sheetData sheetId="0" refreshError="1"/>
      <sheetData sheetId="1" refreshError="1"/>
      <sheetData sheetId="2" refreshError="1">
        <row r="10">
          <cell r="A10" t="str">
            <v>Niveau de détail des natures : 
Unité opérationnelle (SGD)</v>
          </cell>
          <cell r="B10" t="str">
            <v>Libellé</v>
          </cell>
          <cell r="C10" t="str">
            <v xml:space="preserve">AE LFI 2006 attendues </v>
          </cell>
          <cell r="D10" t="str">
            <v>Estimat. des AE antérieures transportables</v>
          </cell>
          <cell r="E10" t="str">
            <v>Total AE 2006 attendues</v>
          </cell>
          <cell r="F10" t="str">
            <v>§ de référence</v>
          </cell>
          <cell r="H10" t="str">
            <v>Budget initial - Prévisions 1er trimestre</v>
          </cell>
          <cell r="K10" t="str">
            <v>Budget initial - Prévisions 2e trimestre</v>
          </cell>
          <cell r="N10" t="str">
            <v>Budget initial - Prévisions 3e trimestre</v>
          </cell>
          <cell r="Q10" t="str">
            <v>Budget initial - Prévisions 4e trimestre</v>
          </cell>
          <cell r="U10" t="str">
            <v>TOTAL GENERAL</v>
          </cell>
          <cell r="W10" t="str">
            <v>par SGD</v>
          </cell>
        </row>
        <row r="11">
          <cell r="A11" t="str">
            <v xml:space="preserve">I - Autorisations d'Engagement sur autres dépenses </v>
          </cell>
          <cell r="H11" t="str">
            <v>A - dépenses obligatoires [ "O" ]  (1)
% retenu (moyenne des années 2003 - 2005) :</v>
          </cell>
          <cell r="I11" t="str">
            <v>B - dépenses  non obligat. [ "NO" ]
% retenu (moyenne des années 2003 - 2005) :</v>
          </cell>
          <cell r="J11" t="str">
            <v>total A+B</v>
          </cell>
          <cell r="K11" t="str">
            <v>A - dépenses obligatoires [ "O" ]  (1)
% retenu (moyenne des années 2003 - 2005) :</v>
          </cell>
          <cell r="L11" t="str">
            <v>B - dépenses  non obligat. [ "NO" ]
% retenu (moyenne des années 2003 - 2005) :</v>
          </cell>
          <cell r="M11" t="str">
            <v>total A+B</v>
          </cell>
          <cell r="N11" t="str">
            <v>A - dépenses obligatoires [ "O" ]  (1)
% retenu (moyenne des années 2003 - 2005) :</v>
          </cell>
          <cell r="O11" t="str">
            <v>B - dépenses  non obligat. [ "NO" ]
% retenu (moyenne des années 2003 - 2005) :</v>
          </cell>
          <cell r="P11" t="str">
            <v>total A+B</v>
          </cell>
          <cell r="Q11" t="str">
            <v>A - dépenses obligatoires [ "O" ]  (1)
% retenu (moyenne des années 2003 - 2005) :</v>
          </cell>
          <cell r="R11" t="str">
            <v>B - dépenses  non obligat. [ "NO" ]
% retenu (moyenne des années 2003 - 2005) :</v>
          </cell>
          <cell r="S11" t="str">
            <v>total A+B</v>
          </cell>
          <cell r="W11" t="str">
            <v>O</v>
          </cell>
          <cell r="X11" t="str">
            <v>NO</v>
          </cell>
        </row>
        <row r="13">
          <cell r="A13" t="str">
            <v>906 075 20</v>
          </cell>
          <cell r="B13" t="str">
            <v>Mission Vérification des Comptes de Gestion : prise en charge des emprunts russes</v>
          </cell>
        </row>
        <row r="14">
          <cell r="A14" t="str">
            <v>906 075 13</v>
          </cell>
          <cell r="B14" t="str">
            <v>Cellule Achat officiant pour le compte des gestionnaires dépensiers non titulaires de l'application ACCORD LOLF :</v>
          </cell>
        </row>
        <row r="15">
          <cell r="B15" t="str">
            <v>1) Hélios</v>
          </cell>
        </row>
        <row r="16">
          <cell r="B16" t="str">
            <v>actions de formation</v>
          </cell>
        </row>
        <row r="17">
          <cell r="B17" t="str">
            <v xml:space="preserve">actions de communication </v>
          </cell>
        </row>
        <row r="18">
          <cell r="B18" t="str">
            <v>achat de matériels techniques</v>
          </cell>
        </row>
        <row r="19">
          <cell r="B19" t="str">
            <v>Pilote Inter régional Hélios d'Ile de France</v>
          </cell>
        </row>
        <row r="20">
          <cell r="B20" t="str">
            <v>2) Mission de la coopération internationale (MCI)</v>
          </cell>
        </row>
        <row r="21">
          <cell r="B21" t="str">
            <v xml:space="preserve">acquisition d'ouvrages techniques </v>
          </cell>
        </row>
        <row r="22">
          <cell r="B22" t="str">
            <v>3) Mission Conduite du Changement</v>
          </cell>
        </row>
        <row r="23">
          <cell r="B23" t="str">
            <v>Appel à un consultant sur l'expertise de formation</v>
          </cell>
        </row>
        <row r="24">
          <cell r="B24" t="str">
            <v>Achant d'ouvrages techniques (hors CNDT)</v>
          </cell>
        </row>
        <row r="25">
          <cell r="B25" t="str">
            <v>4) Mission d'audit et d'expertise comptable (MAEC)</v>
          </cell>
        </row>
        <row r="26">
          <cell r="B26" t="str">
            <v>Achats d'ouvrages techniques (hors CNDT)</v>
          </cell>
        </row>
        <row r="27">
          <cell r="B27" t="str">
            <v>Adhésions IFACI</v>
          </cell>
        </row>
        <row r="28">
          <cell r="B28" t="str">
            <v>Module de certification Qualité de la MAEC</v>
          </cell>
        </row>
        <row r="29">
          <cell r="B29" t="str">
            <v>Abonnement revues techniques (hors CNDT)</v>
          </cell>
        </row>
        <row r="30">
          <cell r="B30" t="str">
            <v>Prestations externes de formations</v>
          </cell>
        </row>
        <row r="31">
          <cell r="B31" t="str">
            <v>5) Contrôle de gestion</v>
          </cell>
        </row>
        <row r="32">
          <cell r="B32" t="str">
            <v>Recours à un prestataire MAO outils descartes et Contrôle de gestion</v>
          </cell>
        </row>
        <row r="33">
          <cell r="B33" t="str">
            <v>Prestations externes de formation</v>
          </cell>
        </row>
        <row r="34">
          <cell r="B34" t="str">
            <v>6) Pôle PNSR</v>
          </cell>
        </row>
        <row r="35">
          <cell r="B35" t="str">
            <v>Réalisation d'un progiciel par un prestataire externe (hors 3B)</v>
          </cell>
        </row>
        <row r="36">
          <cell r="B36" t="str">
            <v>7) Mission d'accueil commun (MCA de la DGI et de la DGCP)</v>
          </cell>
        </row>
        <row r="37">
          <cell r="B37" t="str">
            <v>8) Bureau 1C</v>
          </cell>
        </row>
        <row r="38">
          <cell r="B38" t="str">
            <v>Acquisition d'ouvrages techniques</v>
          </cell>
        </row>
        <row r="39">
          <cell r="B39" t="str">
            <v>Acquisition de CD ROM</v>
          </cell>
        </row>
        <row r="40">
          <cell r="B40" t="str">
            <v>9) Bureau 1D (BAE)</v>
          </cell>
        </row>
        <row r="41">
          <cell r="B41" t="str">
            <v>Audit formation qualité MEEF -- AFAQ certification</v>
          </cell>
        </row>
        <row r="42">
          <cell r="B42" t="str">
            <v>Commande Banque de France (retraitement de données)</v>
          </cell>
        </row>
        <row r="43">
          <cell r="B43" t="str">
            <v>Formations cycles de l'IHEDN</v>
          </cell>
        </row>
        <row r="44">
          <cell r="B44" t="str">
            <v>10) Bureau 2A (dont actions sociales)</v>
          </cell>
        </row>
        <row r="45">
          <cell r="B45" t="str">
            <v xml:space="preserve">Réalisation de brochures d'accueil </v>
          </cell>
        </row>
        <row r="46">
          <cell r="B46" t="str">
            <v>Participation restauration collective (rembours. DGI)</v>
          </cell>
        </row>
        <row r="47">
          <cell r="B47" t="str">
            <v>Achat de matériel pour l'aménagement de poste de travail</v>
          </cell>
        </row>
        <row r="48">
          <cell r="B48" t="str">
            <v>Formation d'agents à la langue des signes (co-financement DGI)</v>
          </cell>
        </row>
        <row r="49">
          <cell r="B49" t="str">
            <v>Généralisation Déploiement opération d'encadrement (prestataire)</v>
          </cell>
        </row>
        <row r="50">
          <cell r="B50" t="str">
            <v xml:space="preserve"> Action électorale (achat matériel et routage)</v>
          </cell>
        </row>
        <row r="51">
          <cell r="B51" t="str">
            <v xml:space="preserve">11) Bureau 2C </v>
          </cell>
        </row>
        <row r="52">
          <cell r="B52" t="str">
            <v>Prestation "management cadres supérieurs"</v>
          </cell>
        </row>
        <row r="53">
          <cell r="B53" t="str">
            <v>12) Bureau 3D</v>
          </cell>
        </row>
        <row r="54">
          <cell r="B54" t="str">
            <v>Actions de formation (prestataires externes)</v>
          </cell>
        </row>
        <row r="55">
          <cell r="B55" t="str">
            <v>Actions de formations qualité (prestataires externes)</v>
          </cell>
        </row>
        <row r="56">
          <cell r="B56" t="str">
            <v xml:space="preserve">13) Bureau 4A </v>
          </cell>
        </row>
        <row r="57">
          <cell r="B57" t="str">
            <v>Prestataires externes de formation : conception de modules  de formation, CD ROM  (fiches n°  : 1, 2, 21)</v>
          </cell>
        </row>
        <row r="58">
          <cell r="B58" t="str">
            <v>Etudes qualité Accueil (appels mystère, réalisation vidéo…)</v>
          </cell>
        </row>
        <row r="59">
          <cell r="B59" t="str">
            <v>Réalisation d'un kit communication pour le réseau (fiche 9)</v>
          </cell>
        </row>
        <row r="60">
          <cell r="B60" t="str">
            <v>Formation à la communication (réalisation d'un CD rom de formation, d'une vidéo : fiches 10 et 11)</v>
          </cell>
        </row>
        <row r="61">
          <cell r="B61" t="str">
            <v>CSP redevance : suivi et pilotage des centres créés</v>
          </cell>
        </row>
        <row r="62">
          <cell r="B62" t="str">
            <v>Prestataire externe en communication : aide à la rédaction de lettres (fiche n° 20)</v>
          </cell>
        </row>
        <row r="63">
          <cell r="B63" t="str">
            <v>Formation CMIB par prestataire externe (fiche n° 26)</v>
          </cell>
        </row>
        <row r="64">
          <cell r="B64" t="str">
            <v>14) Bureau 4B</v>
          </cell>
        </row>
        <row r="65">
          <cell r="B65" t="str">
            <v xml:space="preserve">Prise en charge BODACC Lyon </v>
          </cell>
        </row>
        <row r="66">
          <cell r="B66" t="str">
            <v>1er semestre  Consultations bodacc et autres sources (sur 3 ans)</v>
          </cell>
        </row>
        <row r="67">
          <cell r="B67" t="str">
            <v>15) Bureau 4D (réingénierie du traitement automatisé des amendes)</v>
          </cell>
        </row>
        <row r="68">
          <cell r="B68" t="str">
            <v>Organistion de panels d'usagers portant sur les formulaires administratifs (fiche n° 2)</v>
          </cell>
        </row>
        <row r="69">
          <cell r="B69" t="str">
            <v>Réalisation d'un bilan de l'expérimentation sur l'extension des amendes (fiche n° 3)</v>
          </cell>
        </row>
        <row r="70">
          <cell r="B70" t="str">
            <v>Etude par prestataires : Analyse des conditions d'améliorations du traitement des amendes (fiche n° 4)</v>
          </cell>
          <cell r="C70">
            <v>110000</v>
          </cell>
          <cell r="F70" t="str">
            <v>§ 23</v>
          </cell>
          <cell r="G70" t="str">
            <v>NO</v>
          </cell>
          <cell r="I70">
            <v>0</v>
          </cell>
          <cell r="L70">
            <v>110000</v>
          </cell>
        </row>
        <row r="71">
          <cell r="B71" t="str">
            <v>Réalisation d'un bilan : évaluation des actions de simplication  (fiche n° 5)</v>
          </cell>
          <cell r="C71">
            <v>100000</v>
          </cell>
          <cell r="F71" t="str">
            <v>§ 23</v>
          </cell>
          <cell r="G71" t="str">
            <v>NO</v>
          </cell>
          <cell r="I71">
            <v>100000</v>
          </cell>
        </row>
        <row r="72">
          <cell r="B72" t="str">
            <v xml:space="preserve">16) Bureaux 5A, 5B et 5C </v>
          </cell>
          <cell r="C72">
            <v>254120</v>
          </cell>
          <cell r="E72">
            <v>254120</v>
          </cell>
          <cell r="I72">
            <v>2500</v>
          </cell>
          <cell r="J72">
            <v>2500</v>
          </cell>
          <cell r="K72">
            <v>0</v>
          </cell>
          <cell r="L72">
            <v>1620</v>
          </cell>
          <cell r="M72">
            <v>1620</v>
          </cell>
          <cell r="N72">
            <v>0</v>
          </cell>
          <cell r="O72">
            <v>250000</v>
          </cell>
          <cell r="P72">
            <v>250000</v>
          </cell>
          <cell r="Q72">
            <v>0</v>
          </cell>
          <cell r="R72">
            <v>0</v>
          </cell>
          <cell r="S72">
            <v>0</v>
          </cell>
          <cell r="U72">
            <v>254120</v>
          </cell>
          <cell r="V72" t="str">
            <v>ok</v>
          </cell>
          <cell r="W72">
            <v>0</v>
          </cell>
          <cell r="X72">
            <v>254120</v>
          </cell>
        </row>
        <row r="73">
          <cell r="B73" t="str">
            <v>Abonnement base de données CIG Petite couronnes BIP</v>
          </cell>
          <cell r="C73">
            <v>1100</v>
          </cell>
          <cell r="F73" t="str">
            <v>§ 18</v>
          </cell>
          <cell r="G73" t="str">
            <v>NO</v>
          </cell>
          <cell r="I73">
            <v>1100</v>
          </cell>
        </row>
        <row r="74">
          <cell r="B74" t="str">
            <v>Documentations techniques</v>
          </cell>
          <cell r="C74">
            <v>1400</v>
          </cell>
          <cell r="F74" t="str">
            <v>§ 18</v>
          </cell>
          <cell r="G74" t="str">
            <v>NO</v>
          </cell>
          <cell r="I74">
            <v>1400</v>
          </cell>
        </row>
        <row r="75">
          <cell r="B75" t="str">
            <v xml:space="preserve">Prestations externes de formation colloc </v>
          </cell>
          <cell r="C75">
            <v>1620</v>
          </cell>
          <cell r="F75" t="str">
            <v>§ 22</v>
          </cell>
          <cell r="G75" t="str">
            <v>NO</v>
          </cell>
          <cell r="L75">
            <v>1620</v>
          </cell>
        </row>
        <row r="76">
          <cell r="B76" t="str">
            <v>Enquête de satisfaction des élus et des fonctionnaires locaux</v>
          </cell>
          <cell r="C76">
            <v>250000</v>
          </cell>
          <cell r="F76" t="str">
            <v>§ 23</v>
          </cell>
          <cell r="G76" t="str">
            <v>NO</v>
          </cell>
          <cell r="O76">
            <v>250000</v>
          </cell>
        </row>
        <row r="77">
          <cell r="B77" t="str">
            <v>17) Bureau 6A</v>
          </cell>
          <cell r="C77">
            <v>1095000</v>
          </cell>
          <cell r="D77">
            <v>6000000</v>
          </cell>
          <cell r="E77">
            <v>7095000</v>
          </cell>
          <cell r="H77">
            <v>1095000</v>
          </cell>
          <cell r="J77">
            <v>1095000</v>
          </cell>
          <cell r="K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0</v>
          </cell>
          <cell r="U77">
            <v>1095000</v>
          </cell>
          <cell r="V77" t="str">
            <v>ok</v>
          </cell>
          <cell r="W77">
            <v>1095000</v>
          </cell>
          <cell r="X77">
            <v>0</v>
          </cell>
        </row>
        <row r="78">
          <cell r="B78" t="str">
            <v>Marché mission d'audit à la stratégie</v>
          </cell>
          <cell r="C78">
            <v>1060000</v>
          </cell>
          <cell r="H78">
            <v>1060000</v>
          </cell>
        </row>
        <row r="79">
          <cell r="B79" t="str">
            <v>Accompagnement à la sensibilisation à la LOLF</v>
          </cell>
          <cell r="C79">
            <v>35000</v>
          </cell>
          <cell r="H79">
            <v>35000</v>
          </cell>
        </row>
        <row r="80">
          <cell r="B80" t="str">
            <v xml:space="preserve">18) Bureau 7D </v>
          </cell>
          <cell r="C80">
            <v>1800</v>
          </cell>
          <cell r="D80">
            <v>20000</v>
          </cell>
          <cell r="E80">
            <v>21800</v>
          </cell>
          <cell r="H80">
            <v>0</v>
          </cell>
          <cell r="I80">
            <v>1800</v>
          </cell>
          <cell r="J80">
            <v>1800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1800</v>
          </cell>
          <cell r="V80" t="str">
            <v>ok</v>
          </cell>
          <cell r="W80">
            <v>0</v>
          </cell>
          <cell r="X80">
            <v>1800</v>
          </cell>
        </row>
        <row r="81">
          <cell r="B81" t="str">
            <v xml:space="preserve">Ouvrages techniques </v>
          </cell>
          <cell r="C81">
            <v>1800</v>
          </cell>
          <cell r="F81" t="str">
            <v>§ 18</v>
          </cell>
          <cell r="G81" t="str">
            <v>NO</v>
          </cell>
          <cell r="I81">
            <v>1800</v>
          </cell>
          <cell r="W81">
            <v>0</v>
          </cell>
          <cell r="X81">
            <v>1800</v>
          </cell>
        </row>
        <row r="82">
          <cell r="B82" t="str">
            <v>19) Imprimerie nationale (marché et convention)</v>
          </cell>
          <cell r="C82">
            <v>6000000</v>
          </cell>
          <cell r="D82">
            <v>1000000</v>
          </cell>
          <cell r="E82">
            <v>7000000</v>
          </cell>
          <cell r="F82" t="str">
            <v>§ 24</v>
          </cell>
          <cell r="G82" t="str">
            <v>O</v>
          </cell>
          <cell r="H82">
            <v>6000000</v>
          </cell>
          <cell r="J82">
            <v>6000000</v>
          </cell>
          <cell r="M82">
            <v>0</v>
          </cell>
          <cell r="P82">
            <v>0</v>
          </cell>
          <cell r="S82">
            <v>0</v>
          </cell>
          <cell r="U82">
            <v>6000000</v>
          </cell>
          <cell r="V82" t="str">
            <v>ok</v>
          </cell>
          <cell r="W82">
            <v>6000000</v>
          </cell>
          <cell r="X82">
            <v>0</v>
          </cell>
        </row>
        <row r="83">
          <cell r="B83" t="str">
            <v>20) Matériels techniques divers pour direction</v>
          </cell>
          <cell r="C83">
            <v>60000</v>
          </cell>
          <cell r="E83">
            <v>60000</v>
          </cell>
          <cell r="F83" t="str">
            <v>§ 11-13</v>
          </cell>
          <cell r="G83" t="str">
            <v>O</v>
          </cell>
          <cell r="H83">
            <v>60000</v>
          </cell>
          <cell r="J83">
            <v>60000</v>
          </cell>
          <cell r="M83">
            <v>0</v>
          </cell>
          <cell r="P83">
            <v>0</v>
          </cell>
          <cell r="S83">
            <v>0</v>
          </cell>
          <cell r="U83">
            <v>60000</v>
          </cell>
          <cell r="V83" t="str">
            <v>ok</v>
          </cell>
          <cell r="W83">
            <v>60000</v>
          </cell>
          <cell r="X83">
            <v>0</v>
          </cell>
        </row>
        <row r="84">
          <cell r="B84" t="str">
            <v>21) Marché liasses comptes de gestion</v>
          </cell>
          <cell r="C84">
            <v>300000</v>
          </cell>
          <cell r="E84">
            <v>300000</v>
          </cell>
          <cell r="F84" t="str">
            <v>§ 24</v>
          </cell>
          <cell r="G84" t="str">
            <v>O</v>
          </cell>
          <cell r="H84">
            <v>300000</v>
          </cell>
          <cell r="J84">
            <v>300000</v>
          </cell>
          <cell r="M84">
            <v>0</v>
          </cell>
          <cell r="P84">
            <v>0</v>
          </cell>
          <cell r="S84">
            <v>0</v>
          </cell>
          <cell r="U84">
            <v>300000</v>
          </cell>
          <cell r="V84" t="str">
            <v>ok</v>
          </cell>
          <cell r="W84">
            <v>300000</v>
          </cell>
          <cell r="X84">
            <v>0</v>
          </cell>
        </row>
        <row r="86">
          <cell r="A86" t="str">
            <v>906 075 14</v>
          </cell>
          <cell r="B86" t="str">
            <v>Gestionnaires de l'immobilier de titre III, du secteur Réinstallation secteur locatif et de la sécurité</v>
          </cell>
          <cell r="U86">
            <v>0</v>
          </cell>
          <cell r="V86" t="str">
            <v>ok</v>
          </cell>
          <cell r="W86">
            <v>0</v>
          </cell>
          <cell r="X86">
            <v>0</v>
          </cell>
        </row>
        <row r="87">
          <cell r="B87" t="str">
            <v>Sécurité dans les services du Trésor public</v>
          </cell>
          <cell r="C87">
            <v>2000000</v>
          </cell>
          <cell r="E87">
            <v>2000000</v>
          </cell>
          <cell r="H87">
            <v>2000000</v>
          </cell>
          <cell r="I87">
            <v>0</v>
          </cell>
          <cell r="J87">
            <v>2000000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2000000</v>
          </cell>
          <cell r="V87" t="str">
            <v>ok</v>
          </cell>
          <cell r="W87">
            <v>2000000</v>
          </cell>
          <cell r="X87">
            <v>0</v>
          </cell>
        </row>
        <row r="88">
          <cell r="B88" t="str">
            <v>GAHU</v>
          </cell>
          <cell r="C88">
            <v>1500000</v>
          </cell>
          <cell r="F88" t="str">
            <v>§ 26 27</v>
          </cell>
          <cell r="G88" t="str">
            <v>O</v>
          </cell>
          <cell r="H88">
            <v>1500000</v>
          </cell>
        </row>
        <row r="89">
          <cell r="B89" t="str">
            <v>SAS</v>
          </cell>
          <cell r="C89">
            <v>500000</v>
          </cell>
          <cell r="F89" t="str">
            <v>§ 26 27</v>
          </cell>
          <cell r="G89" t="str">
            <v>O</v>
          </cell>
          <cell r="H89">
            <v>500000</v>
          </cell>
        </row>
        <row r="90">
          <cell r="B90" t="str">
            <v>Marché de l'immobilier  :</v>
          </cell>
          <cell r="C90">
            <v>1450000</v>
          </cell>
          <cell r="D90">
            <v>0</v>
          </cell>
          <cell r="E90">
            <v>1450000</v>
          </cell>
          <cell r="H90">
            <v>900000</v>
          </cell>
          <cell r="I90">
            <v>0</v>
          </cell>
          <cell r="J90">
            <v>900000</v>
          </cell>
          <cell r="K90">
            <v>0</v>
          </cell>
          <cell r="L90">
            <v>50000</v>
          </cell>
          <cell r="M90">
            <v>50000</v>
          </cell>
          <cell r="N90">
            <v>500000</v>
          </cell>
          <cell r="O90">
            <v>0</v>
          </cell>
          <cell r="P90">
            <v>500000</v>
          </cell>
          <cell r="Q90">
            <v>0</v>
          </cell>
          <cell r="R90">
            <v>0</v>
          </cell>
          <cell r="S90">
            <v>0</v>
          </cell>
          <cell r="U90">
            <v>1450000</v>
          </cell>
          <cell r="V90" t="str">
            <v>ok</v>
          </cell>
          <cell r="W90">
            <v>1400000</v>
          </cell>
          <cell r="X90">
            <v>50000</v>
          </cell>
        </row>
        <row r="91">
          <cell r="B91" t="str">
            <v>Antilope</v>
          </cell>
          <cell r="C91">
            <v>800000</v>
          </cell>
          <cell r="E91">
            <v>800000</v>
          </cell>
          <cell r="F91" t="str">
            <v>§ 32</v>
          </cell>
          <cell r="G91" t="str">
            <v>O</v>
          </cell>
          <cell r="H91">
            <v>800000</v>
          </cell>
          <cell r="M91">
            <v>0</v>
          </cell>
        </row>
        <row r="92">
          <cell r="B92" t="str">
            <v>Mission d'assistance divers marchés sur opérations centralisées</v>
          </cell>
          <cell r="C92">
            <v>100000</v>
          </cell>
          <cell r="E92">
            <v>100000</v>
          </cell>
          <cell r="F92" t="str">
            <v>Titre V</v>
          </cell>
          <cell r="G92" t="str">
            <v>O</v>
          </cell>
          <cell r="H92">
            <v>100000</v>
          </cell>
          <cell r="M92">
            <v>0</v>
          </cell>
        </row>
        <row r="93">
          <cell r="B93" t="str">
            <v>Formation sur l'immobilier</v>
          </cell>
          <cell r="C93">
            <v>50000</v>
          </cell>
          <cell r="E93">
            <v>50000</v>
          </cell>
          <cell r="F93" t="str">
            <v>§ 22</v>
          </cell>
          <cell r="G93" t="str">
            <v>NO</v>
          </cell>
          <cell r="I93">
            <v>0</v>
          </cell>
          <cell r="L93">
            <v>50000</v>
          </cell>
          <cell r="M93">
            <v>50000</v>
          </cell>
        </row>
        <row r="94">
          <cell r="B94" t="str">
            <v>Centre Editique</v>
          </cell>
          <cell r="C94">
            <v>500000</v>
          </cell>
          <cell r="E94">
            <v>500000</v>
          </cell>
          <cell r="F94" t="str">
            <v>§ 32</v>
          </cell>
          <cell r="G94" t="str">
            <v>O</v>
          </cell>
          <cell r="H94">
            <v>0</v>
          </cell>
          <cell r="M94">
            <v>0</v>
          </cell>
          <cell r="N94">
            <v>500000</v>
          </cell>
        </row>
        <row r="95">
          <cell r="B95" t="str">
            <v>Opérations centralisées de titre V immobilières</v>
          </cell>
          <cell r="C95">
            <v>25278800</v>
          </cell>
          <cell r="E95">
            <v>25278800</v>
          </cell>
          <cell r="F95" t="str">
            <v>Titre V</v>
          </cell>
          <cell r="G95" t="str">
            <v>O</v>
          </cell>
          <cell r="H95">
            <v>12639400</v>
          </cell>
          <cell r="J95">
            <v>12639400</v>
          </cell>
          <cell r="M95">
            <v>0</v>
          </cell>
          <cell r="N95">
            <v>12639400</v>
          </cell>
          <cell r="P95">
            <v>12639400</v>
          </cell>
          <cell r="S95">
            <v>0</v>
          </cell>
          <cell r="U95">
            <v>25278800</v>
          </cell>
          <cell r="V95" t="str">
            <v>ok</v>
          </cell>
          <cell r="W95">
            <v>25278800</v>
          </cell>
          <cell r="X95">
            <v>0</v>
          </cell>
        </row>
        <row r="97">
          <cell r="A97" t="str">
            <v>906 075 15</v>
          </cell>
          <cell r="B97" t="str">
            <v>Gestionaires des ressources humaines (bureaux 2A Pilotage, 2B formation et 2D)</v>
          </cell>
          <cell r="C97">
            <v>1232000</v>
          </cell>
          <cell r="E97">
            <v>1232000</v>
          </cell>
          <cell r="H97">
            <v>1232000</v>
          </cell>
          <cell r="J97">
            <v>1232000</v>
          </cell>
          <cell r="M97">
            <v>0</v>
          </cell>
          <cell r="P97">
            <v>0</v>
          </cell>
          <cell r="S97">
            <v>0</v>
          </cell>
          <cell r="U97">
            <v>1232000</v>
          </cell>
          <cell r="V97" t="str">
            <v>ok</v>
          </cell>
          <cell r="W97">
            <v>1232000</v>
          </cell>
          <cell r="X97">
            <v>0</v>
          </cell>
        </row>
        <row r="98">
          <cell r="B98" t="str">
            <v>Frais de déplacement DOM - TOM / marché HAVAS</v>
          </cell>
          <cell r="C98">
            <v>1232000</v>
          </cell>
          <cell r="E98">
            <v>1232000</v>
          </cell>
          <cell r="F98" t="str">
            <v>§ 50</v>
          </cell>
          <cell r="G98" t="str">
            <v>O</v>
          </cell>
          <cell r="H98">
            <v>1232000</v>
          </cell>
          <cell r="J98">
            <v>1232000</v>
          </cell>
          <cell r="M98">
            <v>0</v>
          </cell>
        </row>
        <row r="99">
          <cell r="B99" t="str">
            <v>Budget de formation - Bureau 2B</v>
          </cell>
          <cell r="C99">
            <v>414672</v>
          </cell>
          <cell r="E99">
            <v>414672</v>
          </cell>
          <cell r="H99">
            <v>89000</v>
          </cell>
          <cell r="I99">
            <v>32500</v>
          </cell>
          <cell r="J99">
            <v>121500</v>
          </cell>
          <cell r="K99">
            <v>87172</v>
          </cell>
          <cell r="L99">
            <v>206000</v>
          </cell>
          <cell r="M99">
            <v>293172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414672</v>
          </cell>
          <cell r="V99" t="str">
            <v>ok</v>
          </cell>
          <cell r="W99">
            <v>176172</v>
          </cell>
          <cell r="X99">
            <v>238500</v>
          </cell>
        </row>
        <row r="100">
          <cell r="B100" t="str">
            <v>Dépenses diverses accessoires au fonctionnement du bureau</v>
          </cell>
          <cell r="C100">
            <v>8000</v>
          </cell>
          <cell r="F100" t="str">
            <v>§ 11-13</v>
          </cell>
          <cell r="G100" t="str">
            <v>O</v>
          </cell>
          <cell r="H100">
            <v>8000</v>
          </cell>
        </row>
        <row r="101">
          <cell r="B101" t="str">
            <v>Achat documentation techniques sur le recrutement</v>
          </cell>
          <cell r="C101">
            <v>1000</v>
          </cell>
          <cell r="F101" t="str">
            <v>§ 18</v>
          </cell>
          <cell r="G101" t="str">
            <v>NO</v>
          </cell>
          <cell r="I101">
            <v>1000</v>
          </cell>
        </row>
        <row r="102">
          <cell r="B102" t="str">
            <v>Promotion concours</v>
          </cell>
          <cell r="C102">
            <v>30000</v>
          </cell>
          <cell r="F102" t="str">
            <v>§ 23</v>
          </cell>
          <cell r="G102" t="str">
            <v>NO</v>
          </cell>
          <cell r="I102">
            <v>30000</v>
          </cell>
        </row>
        <row r="103">
          <cell r="B103" t="str">
            <v>Achat de droit "acanthe"</v>
          </cell>
          <cell r="C103">
            <v>81000</v>
          </cell>
          <cell r="F103" t="str">
            <v>§ 96</v>
          </cell>
          <cell r="G103" t="str">
            <v>O</v>
          </cell>
          <cell r="H103">
            <v>81000</v>
          </cell>
        </row>
        <row r="104">
          <cell r="B104" t="str">
            <v>Convention Université de Poitier (avec Mr ROUSSEAU)</v>
          </cell>
          <cell r="C104">
            <v>1500</v>
          </cell>
          <cell r="F104" t="str">
            <v>§ 23</v>
          </cell>
          <cell r="G104" t="str">
            <v>NO</v>
          </cell>
          <cell r="I104">
            <v>1500</v>
          </cell>
        </row>
        <row r="105">
          <cell r="B105" t="str">
            <v>Prestations externes de formation (co-animation)</v>
          </cell>
          <cell r="C105">
            <v>206000</v>
          </cell>
          <cell r="F105" t="str">
            <v>§ 23</v>
          </cell>
          <cell r="G105" t="str">
            <v>NO</v>
          </cell>
          <cell r="L105">
            <v>206000</v>
          </cell>
        </row>
        <row r="106">
          <cell r="B106" t="str">
            <v>- à destination des nouveaux fondés = 3 000 €</v>
          </cell>
        </row>
        <row r="107">
          <cell r="B107" t="str">
            <v>- à destination des nouveaux chefs de DIT = 8 000 €</v>
          </cell>
        </row>
        <row r="108">
          <cell r="B108" t="str">
            <v>- réalisation de 1 500 bilans professionnels dans les SDT = 45 000 €</v>
          </cell>
        </row>
        <row r="109">
          <cell r="B109" t="str">
            <v>- formations à distance demandées par les bureaux de la DGCP = 150 000 €</v>
          </cell>
        </row>
        <row r="110">
          <cell r="B110" t="str">
            <v>Location de salles (IP notamment)</v>
          </cell>
          <cell r="C110">
            <v>12000</v>
          </cell>
          <cell r="F110" t="str">
            <v xml:space="preserve">§ 31 </v>
          </cell>
          <cell r="G110" t="str">
            <v>O</v>
          </cell>
          <cell r="H110">
            <v>0</v>
          </cell>
          <cell r="K110">
            <v>12000</v>
          </cell>
        </row>
        <row r="111">
          <cell r="B111" t="str">
            <v>Projet EMMA : à terme à rembourser au bureau 3B</v>
          </cell>
          <cell r="C111">
            <v>75172</v>
          </cell>
          <cell r="F111" t="str">
            <v>§ 96</v>
          </cell>
          <cell r="G111" t="str">
            <v>O</v>
          </cell>
          <cell r="H111">
            <v>0</v>
          </cell>
          <cell r="K111">
            <v>75172</v>
          </cell>
        </row>
        <row r="113">
          <cell r="A113" t="str">
            <v>906 075 17</v>
          </cell>
          <cell r="B113" t="str">
            <v>Gestionnaires des opérations financières : bureaux 5D et 6B, le Projet DFT</v>
          </cell>
        </row>
        <row r="114">
          <cell r="B114" t="str">
            <v>Bureau 5D</v>
          </cell>
          <cell r="C114">
            <v>3002000</v>
          </cell>
          <cell r="E114">
            <v>3002000</v>
          </cell>
          <cell r="F114" t="str">
            <v>§ 70</v>
          </cell>
          <cell r="G114" t="str">
            <v>O</v>
          </cell>
          <cell r="H114">
            <v>2902000</v>
          </cell>
          <cell r="J114">
            <v>2902000</v>
          </cell>
          <cell r="K114">
            <v>100000</v>
          </cell>
          <cell r="M114">
            <v>100000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U114">
            <v>3002000</v>
          </cell>
          <cell r="V114" t="str">
            <v>ok</v>
          </cell>
          <cell r="W114">
            <v>3002000</v>
          </cell>
          <cell r="X114">
            <v>0</v>
          </cell>
        </row>
        <row r="115">
          <cell r="B115" t="str">
            <v>Cartes bancaires prestataires (commission)</v>
          </cell>
          <cell r="C115">
            <v>1750000</v>
          </cell>
          <cell r="F115" t="str">
            <v>§ 70</v>
          </cell>
          <cell r="G115" t="str">
            <v>O</v>
          </cell>
          <cell r="H115">
            <v>1750000</v>
          </cell>
        </row>
        <row r="116">
          <cell r="B116" t="str">
            <v>Gestion des comptes titres</v>
          </cell>
          <cell r="C116">
            <v>1050000</v>
          </cell>
          <cell r="F116" t="str">
            <v>§ 70</v>
          </cell>
          <cell r="G116" t="str">
            <v>O</v>
          </cell>
          <cell r="H116">
            <v>1050000</v>
          </cell>
        </row>
        <row r="117">
          <cell r="B117" t="str">
            <v>Réalisation d'une enquête de satisfaction</v>
          </cell>
          <cell r="C117">
            <v>100000</v>
          </cell>
          <cell r="F117" t="str">
            <v>§ 70</v>
          </cell>
          <cell r="G117" t="str">
            <v>O</v>
          </cell>
          <cell r="H117">
            <v>0</v>
          </cell>
          <cell r="K117">
            <v>100000</v>
          </cell>
        </row>
        <row r="118">
          <cell r="B118" t="str">
            <v>Confection de 200 cartes de démarcheurs</v>
          </cell>
          <cell r="C118">
            <v>2000</v>
          </cell>
          <cell r="F118" t="str">
            <v>§ 70</v>
          </cell>
          <cell r="G118" t="str">
            <v>O</v>
          </cell>
          <cell r="H118">
            <v>2000</v>
          </cell>
        </row>
        <row r="119">
          <cell r="B119" t="str">
            <v>Acquisition de TPE (bureau 5D fiche 5)</v>
          </cell>
          <cell r="C119">
            <v>100000</v>
          </cell>
          <cell r="F119" t="str">
            <v>§ 70</v>
          </cell>
          <cell r="G119" t="str">
            <v>O</v>
          </cell>
          <cell r="H119">
            <v>100000</v>
          </cell>
        </row>
        <row r="120">
          <cell r="B120" t="str">
            <v>Bureau 6B (dont prise en charge des dépenses de l'ex chapitre 13-03 des charges communes)</v>
          </cell>
          <cell r="C120">
            <v>18400000</v>
          </cell>
          <cell r="E120">
            <v>18400000</v>
          </cell>
          <cell r="F120" t="str">
            <v>§ 70</v>
          </cell>
          <cell r="G120" t="str">
            <v>O</v>
          </cell>
          <cell r="H120">
            <v>7900000</v>
          </cell>
          <cell r="J120">
            <v>7900000</v>
          </cell>
          <cell r="K120">
            <v>3500000</v>
          </cell>
          <cell r="M120">
            <v>3500000</v>
          </cell>
          <cell r="N120">
            <v>3500000</v>
          </cell>
          <cell r="P120">
            <v>3500000</v>
          </cell>
          <cell r="Q120">
            <v>3500000</v>
          </cell>
          <cell r="S120">
            <v>3500000</v>
          </cell>
          <cell r="U120">
            <v>18400000</v>
          </cell>
          <cell r="V120" t="str">
            <v>ok</v>
          </cell>
          <cell r="W120">
            <v>18400000</v>
          </cell>
          <cell r="X120">
            <v>0</v>
          </cell>
        </row>
        <row r="121">
          <cell r="B121" t="str">
            <v>Facturation des CPP A/D</v>
          </cell>
          <cell r="C121">
            <v>4000000</v>
          </cell>
          <cell r="F121" t="str">
            <v>§ 70</v>
          </cell>
          <cell r="G121" t="str">
            <v>O</v>
          </cell>
          <cell r="H121">
            <v>4000000</v>
          </cell>
        </row>
        <row r="122">
          <cell r="B122" t="str">
            <v>Intégration du 13-03-40</v>
          </cell>
          <cell r="C122">
            <v>14000000</v>
          </cell>
          <cell r="F122" t="str">
            <v xml:space="preserve">§ 70 </v>
          </cell>
          <cell r="G122" t="str">
            <v>O</v>
          </cell>
          <cell r="H122">
            <v>3500000</v>
          </cell>
          <cell r="K122">
            <v>3500000</v>
          </cell>
          <cell r="N122">
            <v>3500000</v>
          </cell>
          <cell r="Q122">
            <v>3500000</v>
          </cell>
        </row>
        <row r="123">
          <cell r="B123" t="str">
            <v>Facturation des comptes courants</v>
          </cell>
          <cell r="C123">
            <v>400000</v>
          </cell>
          <cell r="F123" t="str">
            <v>§ 70</v>
          </cell>
          <cell r="G123" t="str">
            <v>O</v>
          </cell>
          <cell r="H123">
            <v>400000</v>
          </cell>
        </row>
        <row r="124">
          <cell r="B124" t="str">
            <v>Projet Dépôts de fonds Trésor (DFT)</v>
          </cell>
          <cell r="C124">
            <v>16208000</v>
          </cell>
          <cell r="D124">
            <v>6500000</v>
          </cell>
          <cell r="E124">
            <v>22708000</v>
          </cell>
          <cell r="F124" t="str">
            <v>§ 70</v>
          </cell>
          <cell r="G124" t="str">
            <v>O</v>
          </cell>
          <cell r="H124">
            <v>16208000</v>
          </cell>
          <cell r="J124">
            <v>16208000</v>
          </cell>
          <cell r="K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S124">
            <v>0</v>
          </cell>
          <cell r="U124">
            <v>16208000</v>
          </cell>
          <cell r="V124" t="str">
            <v>ok</v>
          </cell>
          <cell r="W124">
            <v>16208000</v>
          </cell>
          <cell r="X124">
            <v>0</v>
          </cell>
        </row>
        <row r="125">
          <cell r="B125" t="str">
            <v>Convention BANQUE DE France</v>
          </cell>
          <cell r="C125">
            <v>11058000</v>
          </cell>
          <cell r="F125" t="str">
            <v>§ 70</v>
          </cell>
          <cell r="G125" t="str">
            <v>O</v>
          </cell>
          <cell r="H125">
            <v>11058000</v>
          </cell>
        </row>
        <row r="126">
          <cell r="B126" t="str">
            <v>Projet Altaïr pour DFT</v>
          </cell>
          <cell r="C126">
            <v>5150000</v>
          </cell>
          <cell r="F126" t="str">
            <v>§ 70</v>
          </cell>
          <cell r="G126" t="str">
            <v>O</v>
          </cell>
          <cell r="H126">
            <v>5150000</v>
          </cell>
        </row>
        <row r="128">
          <cell r="A128" t="str">
            <v>906 075 18</v>
          </cell>
          <cell r="B128" t="str">
            <v>Bureau 3B informatique</v>
          </cell>
          <cell r="C128">
            <v>179573109</v>
          </cell>
          <cell r="D128">
            <v>66864294</v>
          </cell>
          <cell r="E128">
            <v>246437403</v>
          </cell>
          <cell r="H128">
            <v>70926747.915000036</v>
          </cell>
          <cell r="I128">
            <v>0</v>
          </cell>
          <cell r="J128">
            <v>70926747.915000036</v>
          </cell>
          <cell r="K128">
            <v>66491118.118333332</v>
          </cell>
          <cell r="M128">
            <v>66491118.118333332</v>
          </cell>
          <cell r="N128">
            <v>21034134.918333329</v>
          </cell>
          <cell r="O128">
            <v>0</v>
          </cell>
          <cell r="P128">
            <v>21034134.918333329</v>
          </cell>
          <cell r="Q128">
            <v>21121108.048333332</v>
          </cell>
          <cell r="S128">
            <v>21121108.048333332</v>
          </cell>
          <cell r="U128">
            <v>179573109</v>
          </cell>
          <cell r="V128" t="str">
            <v>ok</v>
          </cell>
          <cell r="W128">
            <v>179573109</v>
          </cell>
          <cell r="X128">
            <v>0</v>
          </cell>
        </row>
        <row r="129">
          <cell r="B129" t="str">
            <v>Informatique (courant)</v>
          </cell>
          <cell r="C129">
            <v>146378109</v>
          </cell>
          <cell r="D129">
            <v>66864294</v>
          </cell>
          <cell r="E129">
            <v>213242403</v>
          </cell>
          <cell r="F129" t="str">
            <v>§ 91</v>
          </cell>
          <cell r="G129" t="str">
            <v>O</v>
          </cell>
        </row>
        <row r="130">
          <cell r="B130" t="str">
            <v>Projet Gestion publique (ex chapitre 3792-42)</v>
          </cell>
          <cell r="C130">
            <v>17355000</v>
          </cell>
          <cell r="E130">
            <v>17355000</v>
          </cell>
          <cell r="F130" t="str">
            <v>§ 91</v>
          </cell>
          <cell r="G130" t="str">
            <v>O</v>
          </cell>
        </row>
        <row r="131">
          <cell r="B131" t="str">
            <v>Projet HELIOS (ex chapitre 5792-42)</v>
          </cell>
          <cell r="C131">
            <v>15840000</v>
          </cell>
          <cell r="E131">
            <v>15840000</v>
          </cell>
          <cell r="F131" t="str">
            <v>§ 91</v>
          </cell>
          <cell r="G131" t="str">
            <v>O</v>
          </cell>
        </row>
        <row r="133">
          <cell r="A133" t="str">
            <v>906 075 19</v>
          </cell>
          <cell r="B133" t="str">
            <v>Bureau du Cabinet :</v>
          </cell>
          <cell r="C133">
            <v>1455000</v>
          </cell>
          <cell r="D133">
            <v>525000</v>
          </cell>
          <cell r="E133">
            <v>1980000</v>
          </cell>
          <cell r="H133">
            <v>5000</v>
          </cell>
          <cell r="I133">
            <v>362500</v>
          </cell>
          <cell r="J133">
            <v>367500</v>
          </cell>
          <cell r="L133">
            <v>362500</v>
          </cell>
          <cell r="M133">
            <v>362500</v>
          </cell>
          <cell r="N133">
            <v>0</v>
          </cell>
          <cell r="O133">
            <v>362500</v>
          </cell>
          <cell r="P133">
            <v>362500</v>
          </cell>
          <cell r="Q133">
            <v>0</v>
          </cell>
          <cell r="R133">
            <v>362500</v>
          </cell>
          <cell r="S133">
            <v>362500</v>
          </cell>
          <cell r="U133">
            <v>1455000</v>
          </cell>
          <cell r="V133" t="str">
            <v>ok</v>
          </cell>
          <cell r="W133">
            <v>5000</v>
          </cell>
          <cell r="X133">
            <v>1450000</v>
          </cell>
        </row>
        <row r="134">
          <cell r="B134" t="str">
            <v>Service communication</v>
          </cell>
          <cell r="C134">
            <v>750000</v>
          </cell>
          <cell r="D134">
            <v>500000</v>
          </cell>
          <cell r="E134">
            <v>1250000</v>
          </cell>
          <cell r="F134" t="str">
            <v>§ 23</v>
          </cell>
          <cell r="G134" t="str">
            <v>NO</v>
          </cell>
          <cell r="I134">
            <v>187500</v>
          </cell>
          <cell r="J134">
            <v>187500</v>
          </cell>
          <cell r="L134">
            <v>187500</v>
          </cell>
          <cell r="M134">
            <v>187500</v>
          </cell>
          <cell r="O134">
            <v>187500</v>
          </cell>
          <cell r="R134">
            <v>187500</v>
          </cell>
          <cell r="U134">
            <v>375000</v>
          </cell>
          <cell r="W134">
            <v>0</v>
          </cell>
          <cell r="X134">
            <v>750000</v>
          </cell>
        </row>
        <row r="135">
          <cell r="B135" t="str">
            <v>Service du DG (inaugurations et relations publiques)</v>
          </cell>
          <cell r="C135">
            <v>700000</v>
          </cell>
          <cell r="D135">
            <v>25000</v>
          </cell>
          <cell r="E135">
            <v>725000</v>
          </cell>
          <cell r="F135" t="str">
            <v>§ 23</v>
          </cell>
          <cell r="G135" t="str">
            <v>NO</v>
          </cell>
          <cell r="I135">
            <v>175000</v>
          </cell>
          <cell r="J135">
            <v>175000</v>
          </cell>
          <cell r="L135">
            <v>175000</v>
          </cell>
          <cell r="M135">
            <v>175000</v>
          </cell>
          <cell r="O135">
            <v>175000</v>
          </cell>
          <cell r="R135">
            <v>175000</v>
          </cell>
          <cell r="U135">
            <v>350000</v>
          </cell>
          <cell r="W135">
            <v>0</v>
          </cell>
          <cell r="X135">
            <v>700000</v>
          </cell>
        </row>
        <row r="136">
          <cell r="B136" t="str">
            <v>Régie de la DGCP</v>
          </cell>
          <cell r="C136">
            <v>5000</v>
          </cell>
          <cell r="D136">
            <v>0</v>
          </cell>
          <cell r="E136">
            <v>5000</v>
          </cell>
          <cell r="F136" t="str">
            <v>§ 50</v>
          </cell>
          <cell r="G136" t="str">
            <v>O</v>
          </cell>
          <cell r="H136">
            <v>5000</v>
          </cell>
          <cell r="J136">
            <v>5000</v>
          </cell>
          <cell r="U136">
            <v>5000</v>
          </cell>
          <cell r="W136">
            <v>5000</v>
          </cell>
          <cell r="X136">
            <v>0</v>
          </cell>
        </row>
        <row r="138">
          <cell r="A138" t="str">
            <v>Réserve pour aléas de gestion  sur autres crédits que ceux de personnel</v>
          </cell>
          <cell r="C138">
            <v>3231376</v>
          </cell>
          <cell r="D138">
            <v>0</v>
          </cell>
          <cell r="E138">
            <v>3231376</v>
          </cell>
          <cell r="P138">
            <v>0</v>
          </cell>
          <cell r="S138">
            <v>0</v>
          </cell>
          <cell r="U138">
            <v>0</v>
          </cell>
          <cell r="W138">
            <v>0</v>
          </cell>
          <cell r="X138">
            <v>0</v>
          </cell>
        </row>
        <row r="139">
          <cell r="A139" t="str">
            <v xml:space="preserve">Total  I </v>
          </cell>
          <cell r="C139">
            <v>256724501</v>
          </cell>
          <cell r="D139">
            <v>80909294</v>
          </cell>
          <cell r="E139">
            <v>337633795</v>
          </cell>
          <cell r="H139">
            <v>122257147.91500004</v>
          </cell>
          <cell r="I139">
            <v>399300</v>
          </cell>
          <cell r="J139">
            <v>122656447.91500004</v>
          </cell>
          <cell r="K139">
            <v>70178290.11833334</v>
          </cell>
          <cell r="L139">
            <v>620120</v>
          </cell>
          <cell r="M139">
            <v>70798410.11833334</v>
          </cell>
          <cell r="N139">
            <v>37673534.918333329</v>
          </cell>
          <cell r="O139">
            <v>612500</v>
          </cell>
          <cell r="P139">
            <v>38286034.918333329</v>
          </cell>
          <cell r="Q139">
            <v>24621108.048333332</v>
          </cell>
          <cell r="R139">
            <v>362500</v>
          </cell>
          <cell r="S139">
            <v>24983608.048333332</v>
          </cell>
          <cell r="U139">
            <v>256724501</v>
          </cell>
          <cell r="V139" t="str">
            <v>ok</v>
          </cell>
          <cell r="W139">
            <v>254730081</v>
          </cell>
          <cell r="X139">
            <v>1994420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42 au 01 OCT"/>
      <sheetName val="DPG 9 LIGNE DE GESTION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P"/>
      <sheetName val="AE"/>
      <sheetName val="facteurs CP"/>
      <sheetName val="facteurs AE"/>
    </sheetNames>
    <sheetDataSet>
      <sheetData sheetId="0" refreshError="1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</sheetNames>
    <sheetDataSet>
      <sheetData sheetId="0" refreshError="1"/>
      <sheetData sheetId="1" refreshError="1"/>
      <sheetData sheetId="2" refreshError="1">
        <row r="12">
          <cell r="B12" t="str">
            <v>Article 41 - Trésor Public : rémunérations principales.</v>
          </cell>
        </row>
        <row r="14">
          <cell r="A14" t="str">
            <v>§11</v>
          </cell>
          <cell r="B14" t="str">
            <v>Rémunération principale (métropole et DOM)</v>
          </cell>
        </row>
        <row r="16">
          <cell r="D16">
            <v>45029</v>
          </cell>
          <cell r="E16" t="str">
            <v>emplois</v>
          </cell>
          <cell r="H16">
            <v>934157311</v>
          </cell>
        </row>
        <row r="17">
          <cell r="B17" t="str">
            <v>Métropole</v>
          </cell>
        </row>
        <row r="18">
          <cell r="E18" t="str">
            <v>indices</v>
          </cell>
        </row>
        <row r="19">
          <cell r="B19" t="str">
            <v>Effectifs</v>
          </cell>
          <cell r="C19" t="str">
            <v>Désignation</v>
          </cell>
          <cell r="E19" t="str">
            <v>Bruts ou échelles-lettres</v>
          </cell>
          <cell r="F19" t="str">
            <v>Majorés ou échelles-lettres</v>
          </cell>
          <cell r="G19" t="str">
            <v>Majorés moyens</v>
          </cell>
        </row>
        <row r="20">
          <cell r="B20">
            <v>2772</v>
          </cell>
          <cell r="C20" t="str">
            <v>Personnel de direction</v>
          </cell>
          <cell r="H20">
            <v>103747245</v>
          </cell>
        </row>
        <row r="21">
          <cell r="B21">
            <v>1</v>
          </cell>
          <cell r="C21" t="str">
            <v>Receveur général des finances de Paris</v>
          </cell>
          <cell r="E21" t="str">
            <v xml:space="preserve">  Gr.D</v>
          </cell>
          <cell r="F21" t="str">
            <v xml:space="preserve">  Gr.D</v>
          </cell>
          <cell r="H21">
            <v>63832</v>
          </cell>
        </row>
        <row r="22">
          <cell r="B22">
            <v>1</v>
          </cell>
          <cell r="C22" t="str">
            <v>Payeur général du Trésor</v>
          </cell>
          <cell r="E22" t="str">
            <v xml:space="preserve">  Gr.D</v>
          </cell>
          <cell r="F22" t="str">
            <v xml:space="preserve">  Gr.D</v>
          </cell>
          <cell r="H22">
            <v>63832</v>
          </cell>
        </row>
        <row r="23">
          <cell r="B23">
            <v>102</v>
          </cell>
          <cell r="C23" t="str">
            <v>Trésoriers-payeurs-généraux</v>
          </cell>
          <cell r="E23" t="str">
            <v>1015-Gr.D</v>
          </cell>
          <cell r="F23" t="str">
            <v>820-Gr.D</v>
          </cell>
          <cell r="H23">
            <v>5450702</v>
          </cell>
        </row>
        <row r="24">
          <cell r="B24">
            <v>36</v>
          </cell>
          <cell r="C24" t="str">
            <v>Chefs des services du Trésor public</v>
          </cell>
          <cell r="E24" t="str">
            <v>875-1015</v>
          </cell>
          <cell r="F24" t="str">
            <v>713-820</v>
          </cell>
          <cell r="G24">
            <v>767</v>
          </cell>
          <cell r="H24">
            <v>1449445</v>
          </cell>
        </row>
        <row r="25">
          <cell r="B25">
            <v>147</v>
          </cell>
          <cell r="C25" t="str">
            <v xml:space="preserve">Directeurs départementaux du Trésor public </v>
          </cell>
          <cell r="E25" t="str">
            <v>759-985</v>
          </cell>
          <cell r="F25" t="str">
            <v>625-797</v>
          </cell>
          <cell r="G25">
            <v>711</v>
          </cell>
          <cell r="H25">
            <v>5486443</v>
          </cell>
        </row>
        <row r="26">
          <cell r="B26">
            <v>80</v>
          </cell>
          <cell r="C26" t="str">
            <v>Receveurs des finances de 1ère Cat</v>
          </cell>
          <cell r="E26">
            <v>985</v>
          </cell>
          <cell r="F26">
            <v>797</v>
          </cell>
          <cell r="G26">
            <v>797</v>
          </cell>
          <cell r="H26">
            <v>3346973</v>
          </cell>
        </row>
        <row r="27">
          <cell r="B27">
            <v>40</v>
          </cell>
          <cell r="C27" t="str">
            <v>Receveurs des Finances</v>
          </cell>
          <cell r="E27">
            <v>901</v>
          </cell>
          <cell r="F27">
            <v>733</v>
          </cell>
          <cell r="G27">
            <v>733</v>
          </cell>
          <cell r="H27">
            <v>1539104</v>
          </cell>
        </row>
        <row r="28">
          <cell r="B28">
            <v>541</v>
          </cell>
          <cell r="C28" t="str">
            <v>Trésoriers principaux du Trésor public de 1ère Cat</v>
          </cell>
          <cell r="E28">
            <v>985</v>
          </cell>
          <cell r="F28">
            <v>797</v>
          </cell>
          <cell r="G28">
            <v>797</v>
          </cell>
          <cell r="H28">
            <v>22633904</v>
          </cell>
        </row>
        <row r="29">
          <cell r="B29">
            <v>413</v>
          </cell>
          <cell r="C29" t="str">
            <v>Trésoriers principaux du Trésor public</v>
          </cell>
          <cell r="E29">
            <v>901</v>
          </cell>
          <cell r="F29">
            <v>733</v>
          </cell>
          <cell r="G29">
            <v>733</v>
          </cell>
          <cell r="H29">
            <v>15891245</v>
          </cell>
        </row>
        <row r="30">
          <cell r="B30">
            <v>1231</v>
          </cell>
          <cell r="C30" t="str">
            <v>Receveurs percepteurs du Trésor public..</v>
          </cell>
          <cell r="E30" t="str">
            <v>780-821</v>
          </cell>
          <cell r="F30" t="str">
            <v>641-672</v>
          </cell>
          <cell r="G30">
            <v>657</v>
          </cell>
          <cell r="H30">
            <v>42454849</v>
          </cell>
        </row>
        <row r="31">
          <cell r="B31">
            <v>4</v>
          </cell>
          <cell r="C31" t="str">
            <v>Inspecteurs principaux du Trésor public  de 1ere classe</v>
          </cell>
          <cell r="E31" t="str">
            <v>864-966</v>
          </cell>
          <cell r="F31" t="str">
            <v>705-782</v>
          </cell>
          <cell r="G31">
            <v>744</v>
          </cell>
          <cell r="H31">
            <v>156221</v>
          </cell>
        </row>
        <row r="32">
          <cell r="B32">
            <v>176</v>
          </cell>
          <cell r="C32" t="str">
            <v>Inspecteurs principaux du Trésor public de 2ème classe</v>
          </cell>
          <cell r="E32" t="str">
            <v>538-821</v>
          </cell>
          <cell r="F32" t="str">
            <v>456-672</v>
          </cell>
          <cell r="G32">
            <v>564</v>
          </cell>
          <cell r="H32">
            <v>5210695</v>
          </cell>
        </row>
        <row r="34">
          <cell r="B34">
            <v>41082</v>
          </cell>
          <cell r="C34" t="str">
            <v xml:space="preserve">      Personnel administratif</v>
          </cell>
          <cell r="H34">
            <v>806308536</v>
          </cell>
        </row>
        <row r="35">
          <cell r="B35">
            <v>5073</v>
          </cell>
          <cell r="C35" t="str">
            <v>Inspecteurs du Trésor public</v>
          </cell>
          <cell r="E35" t="str">
            <v>379-780</v>
          </cell>
          <cell r="F35" t="str">
            <v>348-641</v>
          </cell>
          <cell r="G35">
            <v>495</v>
          </cell>
          <cell r="H35">
            <v>131817763</v>
          </cell>
        </row>
        <row r="36">
          <cell r="B36">
            <v>371</v>
          </cell>
          <cell r="C36" t="str">
            <v>Inspecteurs stagiaires du Trésor public</v>
          </cell>
          <cell r="E36" t="str">
            <v>302-340</v>
          </cell>
          <cell r="F36" t="str">
            <v>293-320</v>
          </cell>
          <cell r="G36">
            <v>307</v>
          </cell>
          <cell r="H36">
            <v>5978830</v>
          </cell>
        </row>
        <row r="37">
          <cell r="B37">
            <v>484</v>
          </cell>
          <cell r="C37" t="str">
            <v>Huissiers du Trésor</v>
          </cell>
          <cell r="E37" t="str">
            <v>379-780</v>
          </cell>
          <cell r="F37" t="str">
            <v>348-641</v>
          </cell>
          <cell r="G37">
            <v>495</v>
          </cell>
          <cell r="H37">
            <v>12576345</v>
          </cell>
        </row>
        <row r="38">
          <cell r="B38">
            <v>3305</v>
          </cell>
          <cell r="C38" t="str">
            <v>Contrôleurs principaux du Trésor public</v>
          </cell>
          <cell r="E38" t="str">
            <v>425-612</v>
          </cell>
          <cell r="F38" t="str">
            <v>376-513</v>
          </cell>
          <cell r="G38">
            <v>445</v>
          </cell>
          <cell r="H38">
            <v>77203209</v>
          </cell>
        </row>
        <row r="39">
          <cell r="B39">
            <v>2861</v>
          </cell>
          <cell r="C39" t="str">
            <v>Contrôleurs du Trésor public de 1cl</v>
          </cell>
          <cell r="E39" t="str">
            <v>384-579</v>
          </cell>
          <cell r="F39" t="str">
            <v>351-488</v>
          </cell>
          <cell r="G39">
            <v>420</v>
          </cell>
          <cell r="H39">
            <v>63077000</v>
          </cell>
        </row>
        <row r="40">
          <cell r="B40">
            <v>8582</v>
          </cell>
          <cell r="C40" t="str">
            <v>Contrôleurs du Trésor public de 2cl</v>
          </cell>
          <cell r="E40" t="str">
            <v>298-544</v>
          </cell>
          <cell r="F40" t="str">
            <v>290-462</v>
          </cell>
          <cell r="G40">
            <v>376</v>
          </cell>
          <cell r="H40">
            <v>169387061</v>
          </cell>
        </row>
        <row r="41">
          <cell r="B41">
            <v>3125</v>
          </cell>
          <cell r="C41" t="str">
            <v>Agents de recouvrement principaux de 1ere classe du Trésor</v>
          </cell>
          <cell r="E41" t="str">
            <v>396-449</v>
          </cell>
          <cell r="F41" t="str">
            <v>359-393</v>
          </cell>
          <cell r="G41">
            <v>376</v>
          </cell>
          <cell r="H41">
            <v>61679628</v>
          </cell>
        </row>
        <row r="42">
          <cell r="C42" t="str">
            <v>(NEI)</v>
          </cell>
        </row>
        <row r="43">
          <cell r="B43">
            <v>5100</v>
          </cell>
          <cell r="C43" t="str">
            <v xml:space="preserve">Agents de recouvrement principaux de 2eme classe  du Trésor </v>
          </cell>
          <cell r="E43" t="str">
            <v>267-427</v>
          </cell>
          <cell r="F43" t="str">
            <v>271-378</v>
          </cell>
          <cell r="G43">
            <v>325</v>
          </cell>
          <cell r="H43">
            <v>87007645</v>
          </cell>
        </row>
        <row r="44">
          <cell r="C44" t="str">
            <v>(échelle 5).</v>
          </cell>
        </row>
        <row r="45">
          <cell r="B45">
            <v>12181</v>
          </cell>
          <cell r="C45" t="str">
            <v>Agents de recouvrement du Trésor(éch 4).......</v>
          </cell>
          <cell r="E45" t="str">
            <v>259-382</v>
          </cell>
          <cell r="F45" t="str">
            <v>266-351</v>
          </cell>
          <cell r="G45">
            <v>309</v>
          </cell>
          <cell r="H45">
            <v>197581055</v>
          </cell>
        </row>
        <row r="47">
          <cell r="A47" t="str">
            <v>Total :</v>
          </cell>
          <cell r="B47">
            <v>43854</v>
          </cell>
          <cell r="H47">
            <v>910055781</v>
          </cell>
        </row>
        <row r="50">
          <cell r="B50" t="str">
            <v xml:space="preserve">DOM : Martinique, Guadeloupe, Guyane </v>
          </cell>
        </row>
        <row r="51">
          <cell r="E51" t="str">
            <v>indices</v>
          </cell>
        </row>
        <row r="52">
          <cell r="B52" t="str">
            <v>Effectifs</v>
          </cell>
          <cell r="C52" t="str">
            <v>Désignation</v>
          </cell>
          <cell r="E52" t="str">
            <v>Bruts ou échelles-lettres</v>
          </cell>
          <cell r="F52" t="str">
            <v>Majorés ou échelles-lettres</v>
          </cell>
          <cell r="G52" t="str">
            <v>Majorés moyens</v>
          </cell>
        </row>
        <row r="55">
          <cell r="B55">
            <v>41</v>
          </cell>
          <cell r="C55" t="str">
            <v xml:space="preserve"> Personnel de direction</v>
          </cell>
          <cell r="H55">
            <v>1551443</v>
          </cell>
        </row>
        <row r="56">
          <cell r="B56">
            <v>3</v>
          </cell>
          <cell r="C56" t="str">
            <v>Trésoriers-payeurs-généraux</v>
          </cell>
          <cell r="E56" t="str">
            <v>1015-Gr.D</v>
          </cell>
          <cell r="F56" t="str">
            <v>820-Gr.D</v>
          </cell>
          <cell r="H56">
            <v>160315</v>
          </cell>
        </row>
        <row r="57">
          <cell r="B57">
            <v>3</v>
          </cell>
          <cell r="C57" t="str">
            <v xml:space="preserve">Directeurs départementaux du Trésor public </v>
          </cell>
          <cell r="E57" t="str">
            <v>759-985</v>
          </cell>
          <cell r="F57" t="str">
            <v>625-797</v>
          </cell>
          <cell r="G57">
            <v>711</v>
          </cell>
          <cell r="H57">
            <v>111969</v>
          </cell>
        </row>
        <row r="58">
          <cell r="B58">
            <v>2</v>
          </cell>
          <cell r="C58" t="str">
            <v>Receveurs des finances de 1ère Cat</v>
          </cell>
          <cell r="E58">
            <v>985</v>
          </cell>
          <cell r="F58">
            <v>797</v>
          </cell>
          <cell r="G58">
            <v>797</v>
          </cell>
          <cell r="H58">
            <v>83675</v>
          </cell>
        </row>
        <row r="59">
          <cell r="B59">
            <v>6</v>
          </cell>
          <cell r="C59" t="str">
            <v>Trésoriers principaux du Trésor public de 1ère Cat</v>
          </cell>
          <cell r="E59">
            <v>985</v>
          </cell>
          <cell r="F59">
            <v>797</v>
          </cell>
          <cell r="G59">
            <v>797</v>
          </cell>
          <cell r="H59">
            <v>251023</v>
          </cell>
        </row>
        <row r="60">
          <cell r="B60">
            <v>7</v>
          </cell>
          <cell r="C60" t="str">
            <v>Trésoriers principaux du Trésor public</v>
          </cell>
          <cell r="E60">
            <v>901</v>
          </cell>
          <cell r="F60">
            <v>733</v>
          </cell>
          <cell r="G60">
            <v>733</v>
          </cell>
          <cell r="H60">
            <v>269344</v>
          </cell>
        </row>
        <row r="61">
          <cell r="B61">
            <v>17</v>
          </cell>
          <cell r="C61" t="str">
            <v>Receveurs percepteurs du Trésor public..</v>
          </cell>
          <cell r="E61" t="str">
            <v>780-821</v>
          </cell>
          <cell r="F61" t="str">
            <v>641-672</v>
          </cell>
          <cell r="G61">
            <v>657</v>
          </cell>
          <cell r="H61">
            <v>586298</v>
          </cell>
        </row>
        <row r="62">
          <cell r="B62">
            <v>3</v>
          </cell>
          <cell r="C62" t="str">
            <v>Inspecteurs principaux du Trésor public de 2ème classe</v>
          </cell>
          <cell r="E62" t="str">
            <v>538-821</v>
          </cell>
          <cell r="F62" t="str">
            <v>456-672</v>
          </cell>
          <cell r="G62">
            <v>564</v>
          </cell>
          <cell r="H62">
            <v>88819</v>
          </cell>
        </row>
        <row r="64">
          <cell r="B64">
            <v>730</v>
          </cell>
          <cell r="C64" t="str">
            <v xml:space="preserve"> Personnel administratif</v>
          </cell>
          <cell r="H64">
            <v>14277288</v>
          </cell>
        </row>
        <row r="65">
          <cell r="B65">
            <v>86</v>
          </cell>
          <cell r="C65" t="str">
            <v>Inspecteurs du Trésor public</v>
          </cell>
          <cell r="E65" t="str">
            <v>379-780</v>
          </cell>
          <cell r="F65" t="str">
            <v>348-641</v>
          </cell>
          <cell r="G65">
            <v>495</v>
          </cell>
          <cell r="H65">
            <v>2234640</v>
          </cell>
        </row>
        <row r="66">
          <cell r="B66">
            <v>5</v>
          </cell>
          <cell r="C66" t="str">
            <v>Huissiers du Trésor</v>
          </cell>
          <cell r="E66" t="str">
            <v>379-780</v>
          </cell>
          <cell r="F66" t="str">
            <v>348-641</v>
          </cell>
          <cell r="G66">
            <v>495</v>
          </cell>
          <cell r="H66">
            <v>129921</v>
          </cell>
        </row>
        <row r="67">
          <cell r="B67">
            <v>57</v>
          </cell>
          <cell r="C67" t="str">
            <v>Contrôleurs principaux du Trésor public</v>
          </cell>
          <cell r="E67" t="str">
            <v>425-612</v>
          </cell>
          <cell r="F67" t="str">
            <v>376-513</v>
          </cell>
          <cell r="G67">
            <v>445</v>
          </cell>
          <cell r="H67">
            <v>1331493</v>
          </cell>
        </row>
        <row r="68">
          <cell r="B68">
            <v>47</v>
          </cell>
          <cell r="C68" t="str">
            <v>Contrôleurs du Trésor public de 1cl</v>
          </cell>
          <cell r="E68" t="str">
            <v>384-579</v>
          </cell>
          <cell r="F68" t="str">
            <v>351-488</v>
          </cell>
          <cell r="G68">
            <v>420</v>
          </cell>
          <cell r="H68">
            <v>1036218</v>
          </cell>
        </row>
        <row r="69">
          <cell r="B69">
            <v>148</v>
          </cell>
          <cell r="C69" t="str">
            <v>Contrôleurs du Trésor public de 2cl</v>
          </cell>
          <cell r="E69" t="str">
            <v>298-544</v>
          </cell>
          <cell r="F69" t="str">
            <v>290-462</v>
          </cell>
          <cell r="G69">
            <v>376</v>
          </cell>
          <cell r="H69">
            <v>2921148</v>
          </cell>
        </row>
        <row r="70">
          <cell r="B70">
            <v>46</v>
          </cell>
          <cell r="C70" t="str">
            <v xml:space="preserve">Agents de recouvrement principaux de 1ere classe du Trésor </v>
          </cell>
          <cell r="E70" t="str">
            <v>396-449</v>
          </cell>
          <cell r="F70" t="str">
            <v>359-393</v>
          </cell>
          <cell r="G70">
            <v>376</v>
          </cell>
          <cell r="H70">
            <v>907925</v>
          </cell>
        </row>
        <row r="71">
          <cell r="C71" t="str">
            <v>(NEI)</v>
          </cell>
        </row>
        <row r="72">
          <cell r="B72">
            <v>220</v>
          </cell>
          <cell r="C72" t="str">
            <v>Agents de recouvrement principaux de 2eme classe  du Trésor</v>
          </cell>
          <cell r="E72" t="str">
            <v>267-427</v>
          </cell>
          <cell r="F72" t="str">
            <v>271-378</v>
          </cell>
          <cell r="G72">
            <v>325</v>
          </cell>
          <cell r="H72">
            <v>3753271</v>
          </cell>
        </row>
        <row r="73">
          <cell r="C73" t="str">
            <v xml:space="preserve"> (échelle 5).</v>
          </cell>
        </row>
        <row r="74">
          <cell r="B74">
            <v>121</v>
          </cell>
          <cell r="C74" t="str">
            <v>Agents de recouvrement du Trésor (éch 4)</v>
          </cell>
          <cell r="E74" t="str">
            <v>259-382</v>
          </cell>
          <cell r="F74" t="str">
            <v>266-351</v>
          </cell>
          <cell r="G74">
            <v>309</v>
          </cell>
          <cell r="H74">
            <v>1962672</v>
          </cell>
        </row>
        <row r="76">
          <cell r="A76" t="str">
            <v>Total :</v>
          </cell>
          <cell r="B76">
            <v>771</v>
          </cell>
          <cell r="H76">
            <v>15828731</v>
          </cell>
        </row>
        <row r="79">
          <cell r="B79" t="str">
            <v>DOM : Réunion</v>
          </cell>
        </row>
        <row r="80">
          <cell r="E80" t="str">
            <v>indices</v>
          </cell>
        </row>
        <row r="81">
          <cell r="B81" t="str">
            <v>Effectifs</v>
          </cell>
          <cell r="C81" t="str">
            <v>Désignation</v>
          </cell>
          <cell r="E81" t="str">
            <v>Bruts ou échelles-lettres</v>
          </cell>
          <cell r="F81" t="str">
            <v>Majorés ou échelles-lettres</v>
          </cell>
          <cell r="G81" t="str">
            <v>Majorés moyens</v>
          </cell>
        </row>
        <row r="84">
          <cell r="B84">
            <v>18</v>
          </cell>
          <cell r="C84" t="str">
            <v xml:space="preserve">      Personnel de direction</v>
          </cell>
          <cell r="H84">
            <v>687036</v>
          </cell>
        </row>
        <row r="85">
          <cell r="B85">
            <v>1</v>
          </cell>
          <cell r="C85" t="str">
            <v>Trésorier-payeur-général</v>
          </cell>
          <cell r="E85" t="str">
            <v>1015-Gr.D</v>
          </cell>
          <cell r="F85" t="str">
            <v>820-Gr.D</v>
          </cell>
          <cell r="H85">
            <v>53439</v>
          </cell>
        </row>
        <row r="86">
          <cell r="B86">
            <v>1</v>
          </cell>
          <cell r="C86" t="str">
            <v xml:space="preserve">Directeur départemental du Trésor public </v>
          </cell>
          <cell r="E86" t="str">
            <v>759-985</v>
          </cell>
          <cell r="F86" t="str">
            <v>625-797</v>
          </cell>
          <cell r="G86">
            <v>711</v>
          </cell>
          <cell r="H86">
            <v>37323</v>
          </cell>
        </row>
        <row r="87">
          <cell r="B87">
            <v>1</v>
          </cell>
          <cell r="C87" t="str">
            <v>Receveurs des finances de 1ère Cat</v>
          </cell>
          <cell r="E87">
            <v>985</v>
          </cell>
          <cell r="F87">
            <v>797</v>
          </cell>
          <cell r="G87">
            <v>797</v>
          </cell>
          <cell r="H87">
            <v>41838</v>
          </cell>
        </row>
        <row r="88">
          <cell r="B88">
            <v>3</v>
          </cell>
          <cell r="C88" t="str">
            <v>Trésoriers principaux du Trésor public de 1ère Cat</v>
          </cell>
          <cell r="E88">
            <v>985</v>
          </cell>
          <cell r="F88">
            <v>797</v>
          </cell>
          <cell r="G88">
            <v>797</v>
          </cell>
          <cell r="H88">
            <v>125512</v>
          </cell>
        </row>
        <row r="89">
          <cell r="B89">
            <v>5</v>
          </cell>
          <cell r="C89" t="str">
            <v>Trésoriers principaux du Trésor public</v>
          </cell>
          <cell r="E89">
            <v>901</v>
          </cell>
          <cell r="F89">
            <v>733</v>
          </cell>
          <cell r="G89">
            <v>733</v>
          </cell>
          <cell r="H89">
            <v>192388</v>
          </cell>
        </row>
        <row r="90">
          <cell r="B90">
            <v>6</v>
          </cell>
          <cell r="C90" t="str">
            <v>Receveurs percepteurs du Trésor public..</v>
          </cell>
          <cell r="E90" t="str">
            <v>780-821</v>
          </cell>
          <cell r="F90" t="str">
            <v>641-672</v>
          </cell>
          <cell r="G90">
            <v>657</v>
          </cell>
          <cell r="H90">
            <v>206929</v>
          </cell>
        </row>
        <row r="91">
          <cell r="B91">
            <v>1</v>
          </cell>
          <cell r="C91" t="str">
            <v xml:space="preserve">Inspecteur principa1 du Trésor public de 2ème classe  </v>
          </cell>
          <cell r="E91" t="str">
            <v>538-821</v>
          </cell>
          <cell r="F91" t="str">
            <v>456-672</v>
          </cell>
          <cell r="G91">
            <v>564</v>
          </cell>
          <cell r="H91">
            <v>29607</v>
          </cell>
        </row>
        <row r="94">
          <cell r="B94">
            <v>311</v>
          </cell>
          <cell r="C94" t="str">
            <v xml:space="preserve">      Personnel administratif</v>
          </cell>
          <cell r="H94">
            <v>6042403</v>
          </cell>
        </row>
        <row r="95">
          <cell r="B95">
            <v>34</v>
          </cell>
          <cell r="C95" t="str">
            <v>Inspecteurs du Trésor public</v>
          </cell>
          <cell r="E95" t="str">
            <v>379-780</v>
          </cell>
          <cell r="F95" t="str">
            <v>348-641</v>
          </cell>
          <cell r="G95">
            <v>495</v>
          </cell>
          <cell r="H95">
            <v>883463</v>
          </cell>
        </row>
        <row r="96">
          <cell r="B96">
            <v>2</v>
          </cell>
          <cell r="C96" t="str">
            <v>Huissiers du Trésor</v>
          </cell>
          <cell r="E96" t="str">
            <v>379-780</v>
          </cell>
          <cell r="F96" t="str">
            <v>347-641</v>
          </cell>
          <cell r="G96">
            <v>495</v>
          </cell>
          <cell r="H96">
            <v>51969</v>
          </cell>
        </row>
        <row r="97">
          <cell r="B97">
            <v>20</v>
          </cell>
          <cell r="C97" t="str">
            <v>Contrôleurs principaux du Trésor public</v>
          </cell>
          <cell r="E97" t="str">
            <v>425-612</v>
          </cell>
          <cell r="F97" t="str">
            <v>376-513</v>
          </cell>
          <cell r="G97">
            <v>445</v>
          </cell>
          <cell r="H97">
            <v>467191</v>
          </cell>
        </row>
        <row r="98">
          <cell r="B98">
            <v>21</v>
          </cell>
          <cell r="C98" t="str">
            <v>Contrôleurs du Trésor public de 1cl</v>
          </cell>
          <cell r="E98" t="str">
            <v>384-579</v>
          </cell>
          <cell r="F98" t="str">
            <v>351-488</v>
          </cell>
          <cell r="G98">
            <v>420</v>
          </cell>
          <cell r="H98">
            <v>462991</v>
          </cell>
        </row>
        <row r="99">
          <cell r="B99">
            <v>69</v>
          </cell>
          <cell r="C99" t="str">
            <v>Contrôleurs du Trésor public de 2cl</v>
          </cell>
          <cell r="E99" t="str">
            <v>298-544</v>
          </cell>
          <cell r="F99" t="str">
            <v>290-462</v>
          </cell>
          <cell r="G99">
            <v>376</v>
          </cell>
          <cell r="H99">
            <v>1361887</v>
          </cell>
        </row>
        <row r="100">
          <cell r="B100">
            <v>21</v>
          </cell>
          <cell r="C100" t="str">
            <v>Agents de recouvrement principaux de 1ere classe du Trésor</v>
          </cell>
          <cell r="E100" t="str">
            <v>396-449</v>
          </cell>
          <cell r="F100" t="str">
            <v>359-393</v>
          </cell>
          <cell r="G100">
            <v>376</v>
          </cell>
          <cell r="H100">
            <v>414488</v>
          </cell>
        </row>
        <row r="101">
          <cell r="C101" t="str">
            <v xml:space="preserve"> (NEI)</v>
          </cell>
        </row>
        <row r="102">
          <cell r="B102">
            <v>77</v>
          </cell>
          <cell r="C102" t="str">
            <v>Agents de recouvrement principaux de 2ème classe du Trésor</v>
          </cell>
          <cell r="E102" t="str">
            <v>267-427</v>
          </cell>
          <cell r="F102" t="str">
            <v>271-378</v>
          </cell>
          <cell r="G102">
            <v>325</v>
          </cell>
          <cell r="H102">
            <v>1313645</v>
          </cell>
        </row>
        <row r="103">
          <cell r="C103" t="str">
            <v xml:space="preserve"> (échelle 5).</v>
          </cell>
        </row>
        <row r="104">
          <cell r="B104">
            <v>67</v>
          </cell>
          <cell r="C104" t="str">
            <v>Agents de recouvrement du Trésor(éch 4).</v>
          </cell>
          <cell r="E104" t="str">
            <v>259-382</v>
          </cell>
          <cell r="F104" t="str">
            <v>266-351</v>
          </cell>
          <cell r="G104">
            <v>309</v>
          </cell>
          <cell r="H104">
            <v>1086769</v>
          </cell>
        </row>
        <row r="106">
          <cell r="A106" t="str">
            <v>Total :</v>
          </cell>
          <cell r="B106">
            <v>329</v>
          </cell>
          <cell r="H106">
            <v>6729439</v>
          </cell>
        </row>
        <row r="109">
          <cell r="B109" t="str">
            <v>DOM : Saint-Pierre-et-Miquelon, Mayotte</v>
          </cell>
        </row>
        <row r="110">
          <cell r="E110" t="str">
            <v>indices</v>
          </cell>
        </row>
        <row r="111">
          <cell r="B111" t="str">
            <v>Effectifs</v>
          </cell>
          <cell r="C111" t="str">
            <v>Désignation</v>
          </cell>
          <cell r="E111" t="str">
            <v>Bruts ou échelles-lettres</v>
          </cell>
          <cell r="F111" t="str">
            <v>Majorés ou échelles-lettres</v>
          </cell>
          <cell r="G111" t="str">
            <v>Majorés moyens</v>
          </cell>
        </row>
        <row r="114">
          <cell r="B114">
            <v>5</v>
          </cell>
          <cell r="C114" t="str">
            <v xml:space="preserve">      Personnel de direction</v>
          </cell>
          <cell r="H114">
            <v>198742</v>
          </cell>
        </row>
        <row r="115">
          <cell r="B115">
            <v>1</v>
          </cell>
          <cell r="C115" t="str">
            <v>Trésorier-payeur-général</v>
          </cell>
          <cell r="E115" t="str">
            <v>1015-Gr.D</v>
          </cell>
          <cell r="F115" t="str">
            <v>820-Gr.D</v>
          </cell>
          <cell r="H115">
            <v>53439</v>
          </cell>
        </row>
        <row r="116">
          <cell r="B116">
            <v>1</v>
          </cell>
          <cell r="C116" t="str">
            <v>Receveurs des finances de 1ère Cat</v>
          </cell>
          <cell r="E116">
            <v>985</v>
          </cell>
          <cell r="F116">
            <v>797</v>
          </cell>
          <cell r="G116">
            <v>797</v>
          </cell>
          <cell r="H116">
            <v>41838</v>
          </cell>
        </row>
        <row r="117">
          <cell r="B117">
            <v>3</v>
          </cell>
          <cell r="C117" t="str">
            <v>Receveurs percepteurs du Trésor public</v>
          </cell>
          <cell r="E117" t="str">
            <v>780-821</v>
          </cell>
          <cell r="F117" t="str">
            <v>641-672</v>
          </cell>
          <cell r="G117">
            <v>657</v>
          </cell>
          <cell r="H117">
            <v>103465</v>
          </cell>
        </row>
      </sheetData>
      <sheetData sheetId="3" refreshError="1">
        <row r="2">
          <cell r="K2">
            <v>52.063800000000001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"/>
      <sheetName val="Tbordo"/>
      <sheetName val="TABCPCE"/>
      <sheetName val="Aide"/>
      <sheetName val="Aide1"/>
      <sheetName val="Aide2"/>
      <sheetName val="Aide3"/>
      <sheetName val="Aide4"/>
      <sheetName val="Aide5"/>
      <sheetName val="ACCT_OFFICE_12"/>
      <sheetName val="31-90 "/>
      <sheetName val="effbud"/>
      <sheetName val="D.3"/>
    </sheetNames>
    <sheetDataSet>
      <sheetData sheetId="0" refreshError="1"/>
      <sheetData sheetId="1" refreshError="1">
        <row r="2">
          <cell r="N2" t="str">
            <v>053013</v>
          </cell>
          <cell r="O2" t="str">
            <v>070013</v>
          </cell>
          <cell r="P2" t="str">
            <v>076013</v>
          </cell>
          <cell r="Q2" t="str">
            <v>070004</v>
          </cell>
          <cell r="R2" t="str">
            <v>076004</v>
          </cell>
          <cell r="S2" t="str">
            <v>070005</v>
          </cell>
          <cell r="T2" t="str">
            <v>076005</v>
          </cell>
          <cell r="U2" t="str">
            <v>070084</v>
          </cell>
          <cell r="V2" t="str">
            <v>076084</v>
          </cell>
          <cell r="W2" t="str">
            <v>000000</v>
          </cell>
          <cell r="X2" t="str">
            <v>000000</v>
          </cell>
          <cell r="Y2" t="str">
            <v>000000</v>
          </cell>
          <cell r="Z2" t="str">
            <v>000000</v>
          </cell>
          <cell r="AA2" t="str">
            <v>000000</v>
          </cell>
          <cell r="AB2" t="str">
            <v>000000</v>
          </cell>
          <cell r="AC2" t="str">
            <v>000000</v>
          </cell>
          <cell r="AD2" t="str">
            <v>000000</v>
          </cell>
        </row>
        <row r="3">
          <cell r="N3" t="str">
            <v>053080</v>
          </cell>
          <cell r="O3" t="str">
            <v>070080</v>
          </cell>
          <cell r="P3" t="str">
            <v>076080</v>
          </cell>
          <cell r="Q3" t="str">
            <v>070002</v>
          </cell>
          <cell r="R3" t="str">
            <v>076002</v>
          </cell>
          <cell r="S3" t="str">
            <v>070060</v>
          </cell>
          <cell r="T3" t="str">
            <v>076060</v>
          </cell>
          <cell r="U3" t="str">
            <v>000000</v>
          </cell>
          <cell r="V3" t="str">
            <v>000000</v>
          </cell>
          <cell r="W3" t="str">
            <v>000000</v>
          </cell>
          <cell r="X3" t="str">
            <v>000000</v>
          </cell>
          <cell r="Y3" t="str">
            <v>000000</v>
          </cell>
          <cell r="Z3" t="str">
            <v>000000</v>
          </cell>
          <cell r="AA3" t="str">
            <v>000000</v>
          </cell>
          <cell r="AB3" t="str">
            <v>000000</v>
          </cell>
          <cell r="AC3" t="str">
            <v>000000</v>
          </cell>
          <cell r="AD3" t="str">
            <v>000000</v>
          </cell>
        </row>
        <row r="4">
          <cell r="N4" t="str">
            <v>053025</v>
          </cell>
          <cell r="O4" t="str">
            <v>070025</v>
          </cell>
          <cell r="P4" t="str">
            <v>076025</v>
          </cell>
          <cell r="Q4" t="str">
            <v>070039</v>
          </cell>
          <cell r="R4" t="str">
            <v>076039</v>
          </cell>
          <cell r="S4" t="str">
            <v>070070</v>
          </cell>
          <cell r="T4" t="str">
            <v>076070</v>
          </cell>
          <cell r="U4" t="str">
            <v>070090</v>
          </cell>
          <cell r="V4" t="str">
            <v>076090</v>
          </cell>
          <cell r="W4" t="str">
            <v>000000</v>
          </cell>
          <cell r="X4" t="str">
            <v>000000</v>
          </cell>
          <cell r="Y4" t="str">
            <v>000000</v>
          </cell>
          <cell r="Z4" t="str">
            <v>000000</v>
          </cell>
          <cell r="AA4" t="str">
            <v>000000</v>
          </cell>
          <cell r="AB4" t="str">
            <v>000000</v>
          </cell>
          <cell r="AC4" t="str">
            <v>000000</v>
          </cell>
          <cell r="AD4" t="str">
            <v>000000</v>
          </cell>
        </row>
        <row r="5">
          <cell r="N5" t="str">
            <v>053033</v>
          </cell>
          <cell r="O5" t="str">
            <v>070033</v>
          </cell>
          <cell r="P5" t="str">
            <v>076033</v>
          </cell>
          <cell r="Q5" t="str">
            <v>070024</v>
          </cell>
          <cell r="R5" t="str">
            <v>076024</v>
          </cell>
          <cell r="S5" t="str">
            <v>070040</v>
          </cell>
          <cell r="T5" t="str">
            <v>076040</v>
          </cell>
          <cell r="U5" t="str">
            <v>070047</v>
          </cell>
          <cell r="V5" t="str">
            <v>076047</v>
          </cell>
          <cell r="W5" t="str">
            <v>070064</v>
          </cell>
          <cell r="X5" t="str">
            <v>076064</v>
          </cell>
          <cell r="Y5" t="str">
            <v>000000</v>
          </cell>
          <cell r="Z5" t="str">
            <v>000000</v>
          </cell>
          <cell r="AA5" t="str">
            <v>000000</v>
          </cell>
          <cell r="AB5" t="str">
            <v>000000</v>
          </cell>
          <cell r="AC5" t="str">
            <v>000000</v>
          </cell>
          <cell r="AD5" t="str">
            <v>000000</v>
          </cell>
        </row>
        <row r="6">
          <cell r="N6" t="str">
            <v>053014</v>
          </cell>
          <cell r="O6" t="str">
            <v>070014</v>
          </cell>
          <cell r="P6" t="str">
            <v>076014</v>
          </cell>
          <cell r="Q6" t="str">
            <v>070050</v>
          </cell>
          <cell r="R6" t="str">
            <v>076050</v>
          </cell>
          <cell r="S6" t="str">
            <v>070061</v>
          </cell>
          <cell r="T6" t="str">
            <v>076061</v>
          </cell>
          <cell r="U6" t="str">
            <v>000000</v>
          </cell>
          <cell r="V6" t="str">
            <v>000000</v>
          </cell>
          <cell r="W6" t="str">
            <v>000000</v>
          </cell>
          <cell r="X6" t="str">
            <v>000000</v>
          </cell>
          <cell r="Y6" t="str">
            <v>000000</v>
          </cell>
          <cell r="Z6" t="str">
            <v>000000</v>
          </cell>
          <cell r="AA6" t="str">
            <v>000000</v>
          </cell>
          <cell r="AB6" t="str">
            <v>000000</v>
          </cell>
          <cell r="AC6" t="str">
            <v>000000</v>
          </cell>
          <cell r="AD6" t="str">
            <v>000000</v>
          </cell>
        </row>
        <row r="7">
          <cell r="N7" t="str">
            <v>053063</v>
          </cell>
          <cell r="O7" t="str">
            <v>070063</v>
          </cell>
          <cell r="P7" t="str">
            <v>076063</v>
          </cell>
          <cell r="Q7" t="str">
            <v>070015</v>
          </cell>
          <cell r="R7" t="str">
            <v>076015</v>
          </cell>
          <cell r="S7" t="str">
            <v>070003</v>
          </cell>
          <cell r="T7" t="str">
            <v>076003</v>
          </cell>
          <cell r="U7" t="str">
            <v>070043</v>
          </cell>
          <cell r="V7" t="str">
            <v>076043</v>
          </cell>
          <cell r="W7" t="str">
            <v>000000</v>
          </cell>
          <cell r="X7" t="str">
            <v>000000</v>
          </cell>
          <cell r="Y7" t="str">
            <v>000000</v>
          </cell>
          <cell r="Z7" t="str">
            <v>000000</v>
          </cell>
          <cell r="AA7" t="str">
            <v>000000</v>
          </cell>
          <cell r="AB7" t="str">
            <v>000000</v>
          </cell>
          <cell r="AC7" t="str">
            <v>000000</v>
          </cell>
          <cell r="AD7" t="str">
            <v>000000</v>
          </cell>
        </row>
        <row r="8">
          <cell r="N8" t="str">
            <v>05302A</v>
          </cell>
          <cell r="O8" t="str">
            <v>07002A</v>
          </cell>
          <cell r="P8" t="str">
            <v>07602A</v>
          </cell>
          <cell r="Q8" t="str">
            <v>07002B</v>
          </cell>
          <cell r="R8" t="str">
            <v>07602B</v>
          </cell>
          <cell r="S8" t="str">
            <v>000000</v>
          </cell>
          <cell r="T8" t="str">
            <v>000000</v>
          </cell>
          <cell r="U8" t="str">
            <v>000000</v>
          </cell>
          <cell r="V8" t="str">
            <v>000000</v>
          </cell>
          <cell r="W8" t="str">
            <v>000000</v>
          </cell>
          <cell r="X8" t="str">
            <v>000000</v>
          </cell>
          <cell r="Y8" t="str">
            <v>000000</v>
          </cell>
          <cell r="Z8" t="str">
            <v>000000</v>
          </cell>
          <cell r="AA8" t="str">
            <v>000000</v>
          </cell>
          <cell r="AB8" t="str">
            <v>000000</v>
          </cell>
          <cell r="AC8" t="str">
            <v>000000</v>
          </cell>
          <cell r="AD8" t="str">
            <v>000000</v>
          </cell>
        </row>
        <row r="9">
          <cell r="N9" t="str">
            <v>053094</v>
          </cell>
          <cell r="O9" t="str">
            <v>070094</v>
          </cell>
          <cell r="P9" t="str">
            <v>076094</v>
          </cell>
          <cell r="Q9" t="str">
            <v>070077</v>
          </cell>
          <cell r="R9" t="str">
            <v>076077</v>
          </cell>
          <cell r="S9" t="str">
            <v>070093</v>
          </cell>
          <cell r="T9" t="str">
            <v>076093</v>
          </cell>
          <cell r="U9" t="str">
            <v>000000</v>
          </cell>
          <cell r="V9" t="str">
            <v>000000</v>
          </cell>
          <cell r="W9" t="str">
            <v>000000</v>
          </cell>
          <cell r="X9" t="str">
            <v>000000</v>
          </cell>
          <cell r="Y9" t="str">
            <v>000000</v>
          </cell>
          <cell r="Z9" t="str">
            <v>000000</v>
          </cell>
          <cell r="AA9" t="str">
            <v>000000</v>
          </cell>
          <cell r="AB9" t="str">
            <v>000000</v>
          </cell>
          <cell r="AC9" t="str">
            <v>000000</v>
          </cell>
          <cell r="AD9" t="str">
            <v>000000</v>
          </cell>
        </row>
        <row r="10">
          <cell r="N10" t="str">
            <v>053021</v>
          </cell>
          <cell r="O10" t="str">
            <v>070021</v>
          </cell>
          <cell r="P10" t="str">
            <v>076021</v>
          </cell>
          <cell r="Q10" t="str">
            <v>070058</v>
          </cell>
          <cell r="R10" t="str">
            <v>076058</v>
          </cell>
          <cell r="S10" t="str">
            <v>070071</v>
          </cell>
          <cell r="T10" t="str">
            <v>076071</v>
          </cell>
          <cell r="U10" t="str">
            <v>070089</v>
          </cell>
          <cell r="V10" t="str">
            <v>076089</v>
          </cell>
          <cell r="W10" t="str">
            <v>000000</v>
          </cell>
          <cell r="X10" t="str">
            <v>000000</v>
          </cell>
          <cell r="Y10" t="str">
            <v>000000</v>
          </cell>
          <cell r="Z10" t="str">
            <v>000000</v>
          </cell>
          <cell r="AA10" t="str">
            <v>000000</v>
          </cell>
          <cell r="AB10" t="str">
            <v>000000</v>
          </cell>
          <cell r="AC10" t="str">
            <v>000000</v>
          </cell>
          <cell r="AD10" t="str">
            <v>000000</v>
          </cell>
        </row>
        <row r="11">
          <cell r="N11" t="str">
            <v>053038</v>
          </cell>
          <cell r="O11" t="str">
            <v>070038</v>
          </cell>
          <cell r="P11" t="str">
            <v>076038</v>
          </cell>
          <cell r="Q11" t="str">
            <v>070026</v>
          </cell>
          <cell r="R11" t="str">
            <v>076026</v>
          </cell>
          <cell r="S11" t="str">
            <v>070007</v>
          </cell>
          <cell r="T11" t="str">
            <v>076007</v>
          </cell>
          <cell r="U11" t="str">
            <v>070073</v>
          </cell>
          <cell r="V11" t="str">
            <v>076073</v>
          </cell>
          <cell r="W11" t="str">
            <v>070074</v>
          </cell>
          <cell r="X11" t="str">
            <v>076074</v>
          </cell>
          <cell r="Y11" t="str">
            <v>000000</v>
          </cell>
          <cell r="Z11" t="str">
            <v>000000</v>
          </cell>
          <cell r="AA11" t="str">
            <v>000000</v>
          </cell>
          <cell r="AB11" t="str">
            <v>000000</v>
          </cell>
          <cell r="AC11" t="str">
            <v>000000</v>
          </cell>
          <cell r="AD11" t="str">
            <v>000000</v>
          </cell>
        </row>
        <row r="12">
          <cell r="N12" t="str">
            <v>053101</v>
          </cell>
          <cell r="O12" t="str">
            <v>070101</v>
          </cell>
          <cell r="P12" t="str">
            <v>072101</v>
          </cell>
          <cell r="Q12" t="str">
            <v>000000</v>
          </cell>
          <cell r="R12" t="str">
            <v>000000</v>
          </cell>
          <cell r="S12" t="str">
            <v>000000</v>
          </cell>
          <cell r="T12" t="str">
            <v>000000</v>
          </cell>
          <cell r="U12" t="str">
            <v>000000</v>
          </cell>
          <cell r="V12" t="str">
            <v>000000</v>
          </cell>
          <cell r="W12" t="str">
            <v>000000</v>
          </cell>
          <cell r="X12" t="str">
            <v>000000</v>
          </cell>
          <cell r="Y12" t="str">
            <v>000000</v>
          </cell>
          <cell r="Z12" t="str">
            <v>000000</v>
          </cell>
          <cell r="AA12" t="str">
            <v>000000</v>
          </cell>
          <cell r="AB12" t="str">
            <v>000000</v>
          </cell>
          <cell r="AC12" t="str">
            <v>000000</v>
          </cell>
          <cell r="AD12" t="str">
            <v>000000</v>
          </cell>
        </row>
        <row r="13">
          <cell r="N13" t="str">
            <v>053102</v>
          </cell>
          <cell r="O13" t="str">
            <v>070102</v>
          </cell>
          <cell r="P13" t="str">
            <v>072102</v>
          </cell>
          <cell r="Q13" t="str">
            <v>000000</v>
          </cell>
          <cell r="R13" t="str">
            <v>000000</v>
          </cell>
          <cell r="S13" t="str">
            <v>000000</v>
          </cell>
          <cell r="T13" t="str">
            <v>000000</v>
          </cell>
          <cell r="U13" t="str">
            <v>000000</v>
          </cell>
          <cell r="V13" t="str">
            <v>000000</v>
          </cell>
          <cell r="W13" t="str">
            <v>000000</v>
          </cell>
          <cell r="X13" t="str">
            <v>000000</v>
          </cell>
          <cell r="Y13" t="str">
            <v>000000</v>
          </cell>
          <cell r="Z13" t="str">
            <v>000000</v>
          </cell>
          <cell r="AA13" t="str">
            <v>000000</v>
          </cell>
          <cell r="AB13" t="str">
            <v>000000</v>
          </cell>
          <cell r="AC13" t="str">
            <v>000000</v>
          </cell>
          <cell r="AD13" t="str">
            <v>000000</v>
          </cell>
        </row>
        <row r="14">
          <cell r="N14" t="str">
            <v>053059</v>
          </cell>
          <cell r="O14" t="str">
            <v>070059</v>
          </cell>
          <cell r="P14" t="str">
            <v>076059</v>
          </cell>
          <cell r="Q14" t="str">
            <v>070062</v>
          </cell>
          <cell r="R14" t="str">
            <v>076062</v>
          </cell>
          <cell r="S14" t="str">
            <v>000000</v>
          </cell>
          <cell r="T14" t="str">
            <v>000000</v>
          </cell>
          <cell r="U14" t="str">
            <v>000000</v>
          </cell>
          <cell r="V14" t="str">
            <v>000000</v>
          </cell>
          <cell r="W14" t="str">
            <v>000000</v>
          </cell>
          <cell r="X14" t="str">
            <v>000000</v>
          </cell>
          <cell r="Y14" t="str">
            <v>000000</v>
          </cell>
          <cell r="Z14" t="str">
            <v>000000</v>
          </cell>
          <cell r="AA14" t="str">
            <v>000000</v>
          </cell>
          <cell r="AB14" t="str">
            <v>000000</v>
          </cell>
          <cell r="AC14" t="str">
            <v>000000</v>
          </cell>
          <cell r="AD14" t="str">
            <v>000000</v>
          </cell>
        </row>
        <row r="15">
          <cell r="N15" t="str">
            <v>053087</v>
          </cell>
          <cell r="O15" t="str">
            <v>070087</v>
          </cell>
          <cell r="P15" t="str">
            <v>076087</v>
          </cell>
          <cell r="Q15" t="str">
            <v>070019</v>
          </cell>
          <cell r="R15" t="str">
            <v>076019</v>
          </cell>
          <cell r="S15" t="str">
            <v>070023</v>
          </cell>
          <cell r="T15" t="str">
            <v>076023</v>
          </cell>
          <cell r="U15" t="str">
            <v>000000</v>
          </cell>
          <cell r="V15" t="str">
            <v>000000</v>
          </cell>
          <cell r="W15" t="str">
            <v>000000</v>
          </cell>
          <cell r="X15" t="str">
            <v>000000</v>
          </cell>
          <cell r="Y15" t="str">
            <v>000000</v>
          </cell>
          <cell r="Z15" t="str">
            <v>000000</v>
          </cell>
          <cell r="AA15" t="str">
            <v>000000</v>
          </cell>
          <cell r="AB15" t="str">
            <v>000000</v>
          </cell>
          <cell r="AC15" t="str">
            <v>000000</v>
          </cell>
          <cell r="AD15" t="str">
            <v>000000</v>
          </cell>
        </row>
        <row r="16">
          <cell r="N16" t="str">
            <v>053069</v>
          </cell>
          <cell r="O16" t="str">
            <v>070069</v>
          </cell>
          <cell r="P16" t="str">
            <v>076069</v>
          </cell>
          <cell r="Q16" t="str">
            <v>070001</v>
          </cell>
          <cell r="R16" t="str">
            <v>076001</v>
          </cell>
          <cell r="S16" t="str">
            <v>070042</v>
          </cell>
          <cell r="T16" t="str">
            <v>076042</v>
          </cell>
          <cell r="U16" t="str">
            <v>000000</v>
          </cell>
          <cell r="V16" t="str">
            <v>000000</v>
          </cell>
          <cell r="W16" t="str">
            <v>000000</v>
          </cell>
          <cell r="X16" t="str">
            <v>000000</v>
          </cell>
          <cell r="Y16" t="str">
            <v>000000</v>
          </cell>
          <cell r="Z16" t="str">
            <v>000000</v>
          </cell>
          <cell r="AA16" t="str">
            <v>000000</v>
          </cell>
          <cell r="AB16" t="str">
            <v>000000</v>
          </cell>
          <cell r="AC16" t="str">
            <v>000000</v>
          </cell>
          <cell r="AD16" t="str">
            <v>000000</v>
          </cell>
        </row>
        <row r="17">
          <cell r="N17" t="str">
            <v>053103</v>
          </cell>
          <cell r="O17" t="str">
            <v>070103</v>
          </cell>
          <cell r="P17" t="str">
            <v>072103</v>
          </cell>
          <cell r="Q17" t="str">
            <v>000000</v>
          </cell>
          <cell r="R17" t="str">
            <v>000000</v>
          </cell>
          <cell r="S17" t="str">
            <v>000000</v>
          </cell>
          <cell r="T17" t="str">
            <v>000000</v>
          </cell>
          <cell r="U17" t="str">
            <v>000000</v>
          </cell>
          <cell r="V17" t="str">
            <v>000000</v>
          </cell>
          <cell r="W17" t="str">
            <v>000000</v>
          </cell>
          <cell r="X17" t="str">
            <v>000000</v>
          </cell>
          <cell r="Y17" t="str">
            <v>000000</v>
          </cell>
          <cell r="Z17" t="str">
            <v>000000</v>
          </cell>
          <cell r="AA17" t="str">
            <v>000000</v>
          </cell>
          <cell r="AB17" t="str">
            <v>000000</v>
          </cell>
          <cell r="AC17" t="str">
            <v>000000</v>
          </cell>
          <cell r="AD17" t="str">
            <v>000000</v>
          </cell>
        </row>
        <row r="18">
          <cell r="N18" t="str">
            <v>053143</v>
          </cell>
          <cell r="O18" t="str">
            <v>000000</v>
          </cell>
          <cell r="P18" t="str">
            <v>000000</v>
          </cell>
          <cell r="Q18" t="str">
            <v>000000</v>
          </cell>
          <cell r="R18" t="str">
            <v>000000</v>
          </cell>
          <cell r="S18" t="str">
            <v>000000</v>
          </cell>
          <cell r="T18" t="str">
            <v>000000</v>
          </cell>
          <cell r="U18" t="str">
            <v>000000</v>
          </cell>
          <cell r="V18" t="str">
            <v>000000</v>
          </cell>
          <cell r="W18" t="str">
            <v>000000</v>
          </cell>
          <cell r="X18" t="str">
            <v>000000</v>
          </cell>
          <cell r="Y18" t="str">
            <v>000000</v>
          </cell>
          <cell r="Z18" t="str">
            <v>000000</v>
          </cell>
          <cell r="AA18" t="str">
            <v>000000</v>
          </cell>
          <cell r="AB18" t="str">
            <v>000000</v>
          </cell>
          <cell r="AC18" t="str">
            <v>000000</v>
          </cell>
          <cell r="AD18" t="str">
            <v>000000</v>
          </cell>
        </row>
        <row r="19">
          <cell r="N19" t="str">
            <v>053034</v>
          </cell>
          <cell r="O19" t="str">
            <v>070034</v>
          </cell>
          <cell r="P19" t="str">
            <v>076034</v>
          </cell>
          <cell r="Q19" t="str">
            <v>070011</v>
          </cell>
          <cell r="R19" t="str">
            <v>076011</v>
          </cell>
          <cell r="S19" t="str">
            <v>070030</v>
          </cell>
          <cell r="T19" t="str">
            <v>076030</v>
          </cell>
          <cell r="U19" t="str">
            <v>070048</v>
          </cell>
          <cell r="V19" t="str">
            <v>076048</v>
          </cell>
          <cell r="W19" t="str">
            <v>070066</v>
          </cell>
          <cell r="X19" t="str">
            <v>076066</v>
          </cell>
          <cell r="Y19" t="str">
            <v>000000</v>
          </cell>
          <cell r="Z19" t="str">
            <v>000000</v>
          </cell>
          <cell r="AA19" t="str">
            <v>000000</v>
          </cell>
          <cell r="AB19" t="str">
            <v>000000</v>
          </cell>
          <cell r="AC19" t="str">
            <v>000000</v>
          </cell>
          <cell r="AD19" t="str">
            <v>000000</v>
          </cell>
        </row>
        <row r="20">
          <cell r="N20" t="str">
            <v>053054</v>
          </cell>
          <cell r="O20" t="str">
            <v>070054</v>
          </cell>
          <cell r="P20" t="str">
            <v>076054</v>
          </cell>
          <cell r="Q20" t="str">
            <v>070055</v>
          </cell>
          <cell r="R20" t="str">
            <v>076055</v>
          </cell>
          <cell r="S20" t="str">
            <v>070057</v>
          </cell>
          <cell r="T20" t="str">
            <v>076057</v>
          </cell>
          <cell r="U20" t="str">
            <v>070088</v>
          </cell>
          <cell r="V20" t="str">
            <v>076088</v>
          </cell>
          <cell r="W20" t="str">
            <v>000000</v>
          </cell>
          <cell r="X20" t="str">
            <v>000000</v>
          </cell>
          <cell r="Y20" t="str">
            <v>000000</v>
          </cell>
          <cell r="Z20" t="str">
            <v>000000</v>
          </cell>
          <cell r="AA20" t="str">
            <v>000000</v>
          </cell>
          <cell r="AB20" t="str">
            <v>000000</v>
          </cell>
          <cell r="AC20" t="str">
            <v>000000</v>
          </cell>
          <cell r="AD20" t="str">
            <v>000000</v>
          </cell>
        </row>
        <row r="21">
          <cell r="N21" t="str">
            <v>053044</v>
          </cell>
          <cell r="O21" t="str">
            <v>070044</v>
          </cell>
          <cell r="P21" t="str">
            <v>076044</v>
          </cell>
          <cell r="Q21" t="str">
            <v>070049</v>
          </cell>
          <cell r="R21" t="str">
            <v>076049</v>
          </cell>
          <cell r="S21" t="str">
            <v>070053</v>
          </cell>
          <cell r="T21" t="str">
            <v>076053</v>
          </cell>
          <cell r="U21" t="str">
            <v>070072</v>
          </cell>
          <cell r="V21" t="str">
            <v>076072</v>
          </cell>
          <cell r="W21" t="str">
            <v>070085</v>
          </cell>
          <cell r="X21" t="str">
            <v>076085</v>
          </cell>
          <cell r="Y21" t="str">
            <v>000000</v>
          </cell>
          <cell r="Z21" t="str">
            <v>000000</v>
          </cell>
          <cell r="AA21" t="str">
            <v>000000</v>
          </cell>
          <cell r="AB21" t="str">
            <v>000000</v>
          </cell>
          <cell r="AC21" t="str">
            <v>000000</v>
          </cell>
          <cell r="AD21" t="str">
            <v>000000</v>
          </cell>
        </row>
        <row r="22">
          <cell r="N22" t="str">
            <v>053162</v>
          </cell>
          <cell r="O22" t="str">
            <v>050162</v>
          </cell>
          <cell r="P22" t="str">
            <v>053162</v>
          </cell>
          <cell r="Q22" t="str">
            <v>000000</v>
          </cell>
          <cell r="R22" t="str">
            <v>000000</v>
          </cell>
          <cell r="S22" t="str">
            <v>000000</v>
          </cell>
          <cell r="T22" t="str">
            <v>000000</v>
          </cell>
          <cell r="U22" t="str">
            <v>000000</v>
          </cell>
          <cell r="V22" t="str">
            <v>000000</v>
          </cell>
          <cell r="W22" t="str">
            <v>000000</v>
          </cell>
          <cell r="X22" t="str">
            <v>000000</v>
          </cell>
          <cell r="Y22" t="str">
            <v>000000</v>
          </cell>
          <cell r="Z22" t="str">
            <v>000000</v>
          </cell>
          <cell r="AA22" t="str">
            <v>000000</v>
          </cell>
          <cell r="AB22" t="str">
            <v>000000</v>
          </cell>
          <cell r="AC22" t="str">
            <v>000000</v>
          </cell>
          <cell r="AD22" t="str">
            <v>000000</v>
          </cell>
        </row>
        <row r="23">
          <cell r="N23" t="str">
            <v>053006</v>
          </cell>
          <cell r="O23" t="str">
            <v>070006</v>
          </cell>
          <cell r="P23" t="str">
            <v>076006</v>
          </cell>
          <cell r="Q23" t="str">
            <v>070083</v>
          </cell>
          <cell r="R23" t="str">
            <v>076083</v>
          </cell>
          <cell r="S23" t="str">
            <v>000000</v>
          </cell>
          <cell r="T23" t="str">
            <v>000000</v>
          </cell>
          <cell r="U23" t="str">
            <v>000000</v>
          </cell>
          <cell r="V23" t="str">
            <v>000000</v>
          </cell>
          <cell r="W23" t="str">
            <v>000000</v>
          </cell>
          <cell r="X23" t="str">
            <v>000000</v>
          </cell>
          <cell r="Y23" t="str">
            <v>000000</v>
          </cell>
          <cell r="Z23" t="str">
            <v>000000</v>
          </cell>
          <cell r="AA23" t="str">
            <v>000000</v>
          </cell>
          <cell r="AB23" t="str">
            <v>000000</v>
          </cell>
          <cell r="AC23" t="str">
            <v>000000</v>
          </cell>
          <cell r="AD23" t="str">
            <v>000000</v>
          </cell>
        </row>
        <row r="24">
          <cell r="N24" t="str">
            <v>053045</v>
          </cell>
          <cell r="O24" t="str">
            <v>070045</v>
          </cell>
          <cell r="P24" t="str">
            <v>076045</v>
          </cell>
          <cell r="Q24" t="str">
            <v>070018</v>
          </cell>
          <cell r="R24" t="str">
            <v>076018</v>
          </cell>
          <cell r="S24" t="str">
            <v>070028</v>
          </cell>
          <cell r="T24" t="str">
            <v>076028</v>
          </cell>
          <cell r="U24" t="str">
            <v>070036</v>
          </cell>
          <cell r="V24" t="str">
            <v>076036</v>
          </cell>
          <cell r="W24" t="str">
            <v>070037</v>
          </cell>
          <cell r="X24" t="str">
            <v>076037</v>
          </cell>
          <cell r="Y24" t="str">
            <v>070041</v>
          </cell>
          <cell r="Z24" t="str">
            <v>076041</v>
          </cell>
          <cell r="AA24" t="str">
            <v>000000</v>
          </cell>
          <cell r="AB24" t="str">
            <v>000000</v>
          </cell>
          <cell r="AC24" t="str">
            <v>000000</v>
          </cell>
          <cell r="AD24" t="str">
            <v>000000</v>
          </cell>
        </row>
        <row r="25">
          <cell r="N25" t="str">
            <v>053075</v>
          </cell>
          <cell r="O25" t="str">
            <v>070075</v>
          </cell>
          <cell r="P25" t="str">
            <v>076075</v>
          </cell>
          <cell r="Q25" t="str">
            <v>054075</v>
          </cell>
          <cell r="R25" t="str">
            <v>000000</v>
          </cell>
          <cell r="S25" t="str">
            <v>000000</v>
          </cell>
          <cell r="T25" t="str">
            <v>000000</v>
          </cell>
          <cell r="U25" t="str">
            <v>000000</v>
          </cell>
          <cell r="V25" t="str">
            <v>000000</v>
          </cell>
          <cell r="W25" t="str">
            <v>000000</v>
          </cell>
          <cell r="X25" t="str">
            <v>000000</v>
          </cell>
          <cell r="Y25" t="str">
            <v>000000</v>
          </cell>
          <cell r="Z25" t="str">
            <v>000000</v>
          </cell>
          <cell r="AA25" t="str">
            <v>000000</v>
          </cell>
          <cell r="AB25" t="str">
            <v>000000</v>
          </cell>
          <cell r="AC25" t="str">
            <v>000000</v>
          </cell>
          <cell r="AD25" t="str">
            <v>000000</v>
          </cell>
        </row>
        <row r="26">
          <cell r="N26" t="str">
            <v>053086</v>
          </cell>
          <cell r="O26" t="str">
            <v>070086</v>
          </cell>
          <cell r="P26" t="str">
            <v>076086</v>
          </cell>
          <cell r="Q26" t="str">
            <v>070016</v>
          </cell>
          <cell r="R26" t="str">
            <v>076016</v>
          </cell>
          <cell r="S26" t="str">
            <v>070017</v>
          </cell>
          <cell r="T26" t="str">
            <v>076017</v>
          </cell>
          <cell r="U26" t="str">
            <v>070079</v>
          </cell>
          <cell r="V26" t="str">
            <v>076079</v>
          </cell>
          <cell r="W26" t="str">
            <v>014086</v>
          </cell>
          <cell r="X26" t="str">
            <v>000000</v>
          </cell>
          <cell r="Y26" t="str">
            <v>000000</v>
          </cell>
          <cell r="Z26" t="str">
            <v>000000</v>
          </cell>
          <cell r="AA26" t="str">
            <v>000000</v>
          </cell>
          <cell r="AB26" t="str">
            <v>000000</v>
          </cell>
          <cell r="AC26" t="str">
            <v>000000</v>
          </cell>
          <cell r="AD26" t="str">
            <v>000000</v>
          </cell>
        </row>
        <row r="27">
          <cell r="N27" t="str">
            <v>053161</v>
          </cell>
          <cell r="O27" t="str">
            <v>000000</v>
          </cell>
          <cell r="P27" t="str">
            <v>000000</v>
          </cell>
          <cell r="Q27" t="str">
            <v>000000</v>
          </cell>
          <cell r="R27" t="str">
            <v>000000</v>
          </cell>
          <cell r="S27" t="str">
            <v>000000</v>
          </cell>
          <cell r="T27" t="str">
            <v>000000</v>
          </cell>
          <cell r="U27" t="str">
            <v>000000</v>
          </cell>
          <cell r="V27" t="str">
            <v>000000</v>
          </cell>
          <cell r="W27" t="str">
            <v>000000</v>
          </cell>
          <cell r="X27" t="str">
            <v>000000</v>
          </cell>
          <cell r="Y27" t="str">
            <v>000000</v>
          </cell>
          <cell r="Z27" t="str">
            <v>000000</v>
          </cell>
          <cell r="AA27" t="str">
            <v>000000</v>
          </cell>
          <cell r="AB27" t="str">
            <v>000000</v>
          </cell>
          <cell r="AC27" t="str">
            <v>000000</v>
          </cell>
          <cell r="AD27" t="str">
            <v>000000</v>
          </cell>
        </row>
        <row r="28">
          <cell r="N28" t="str">
            <v>053051</v>
          </cell>
          <cell r="O28" t="str">
            <v>070051</v>
          </cell>
          <cell r="P28" t="str">
            <v>070051</v>
          </cell>
          <cell r="Q28" t="str">
            <v>070010</v>
          </cell>
          <cell r="R28" t="str">
            <v>070010</v>
          </cell>
          <cell r="S28" t="str">
            <v>070052</v>
          </cell>
          <cell r="T28" t="str">
            <v>070052</v>
          </cell>
          <cell r="U28" t="str">
            <v>070008</v>
          </cell>
          <cell r="V28" t="str">
            <v>070008</v>
          </cell>
          <cell r="W28" t="str">
            <v>000000</v>
          </cell>
          <cell r="X28" t="str">
            <v>000000</v>
          </cell>
          <cell r="Y28" t="str">
            <v>000000</v>
          </cell>
          <cell r="Z28" t="str">
            <v>000000</v>
          </cell>
          <cell r="AA28" t="str">
            <v>000000</v>
          </cell>
          <cell r="AB28" t="str">
            <v>000000</v>
          </cell>
          <cell r="AC28" t="str">
            <v>000000</v>
          </cell>
          <cell r="AD28" t="str">
            <v>000000</v>
          </cell>
        </row>
        <row r="29">
          <cell r="N29" t="str">
            <v>053035</v>
          </cell>
          <cell r="O29" t="str">
            <v>070035</v>
          </cell>
          <cell r="P29" t="str">
            <v>076035</v>
          </cell>
          <cell r="Q29" t="str">
            <v>070022</v>
          </cell>
          <cell r="R29" t="str">
            <v>076022</v>
          </cell>
          <cell r="S29" t="str">
            <v>070029</v>
          </cell>
          <cell r="T29" t="str">
            <v>076029</v>
          </cell>
          <cell r="U29" t="str">
            <v>070056</v>
          </cell>
          <cell r="V29" t="str">
            <v>076056</v>
          </cell>
          <cell r="W29" t="str">
            <v>000000</v>
          </cell>
          <cell r="X29" t="str">
            <v>000000</v>
          </cell>
          <cell r="Y29" t="str">
            <v>000000</v>
          </cell>
          <cell r="Z29" t="str">
            <v>000000</v>
          </cell>
          <cell r="AA29" t="str">
            <v>000000</v>
          </cell>
          <cell r="AB29" t="str">
            <v>000000</v>
          </cell>
          <cell r="AC29" t="str">
            <v>000000</v>
          </cell>
          <cell r="AD29" t="str">
            <v>000000</v>
          </cell>
        </row>
        <row r="30">
          <cell r="N30" t="str">
            <v>053104</v>
          </cell>
          <cell r="O30" t="str">
            <v>070104</v>
          </cell>
          <cell r="P30" t="str">
            <v>076104</v>
          </cell>
          <cell r="Q30" t="str">
            <v>000000</v>
          </cell>
          <cell r="R30" t="str">
            <v>000000</v>
          </cell>
          <cell r="S30" t="str">
            <v>000000</v>
          </cell>
          <cell r="T30" t="str">
            <v>000000</v>
          </cell>
          <cell r="U30" t="str">
            <v>000000</v>
          </cell>
          <cell r="V30" t="str">
            <v>000000</v>
          </cell>
          <cell r="W30" t="str">
            <v>000000</v>
          </cell>
          <cell r="X30" t="str">
            <v>000000</v>
          </cell>
          <cell r="Y30" t="str">
            <v>000000</v>
          </cell>
          <cell r="Z30" t="str">
            <v>000000</v>
          </cell>
          <cell r="AA30" t="str">
            <v>000000</v>
          </cell>
          <cell r="AB30" t="str">
            <v>000000</v>
          </cell>
          <cell r="AC30" t="str">
            <v>000000</v>
          </cell>
          <cell r="AD30" t="str">
            <v>000000</v>
          </cell>
        </row>
        <row r="31">
          <cell r="N31" t="str">
            <v>053076</v>
          </cell>
          <cell r="O31" t="str">
            <v>070076</v>
          </cell>
          <cell r="P31" t="str">
            <v>076076</v>
          </cell>
          <cell r="Q31" t="str">
            <v>070027</v>
          </cell>
          <cell r="R31" t="str">
            <v>076027</v>
          </cell>
          <cell r="S31" t="str">
            <v>000000</v>
          </cell>
          <cell r="T31" t="str">
            <v>000000</v>
          </cell>
          <cell r="U31" t="str">
            <v>000000</v>
          </cell>
          <cell r="V31" t="str">
            <v>000000</v>
          </cell>
          <cell r="W31" t="str">
            <v>000000</v>
          </cell>
          <cell r="X31" t="str">
            <v>000000</v>
          </cell>
          <cell r="Y31" t="str">
            <v>000000</v>
          </cell>
          <cell r="Z31" t="str">
            <v>000000</v>
          </cell>
          <cell r="AA31" t="str">
            <v>000000</v>
          </cell>
          <cell r="AB31" t="str">
            <v>000000</v>
          </cell>
          <cell r="AC31" t="str">
            <v>000000</v>
          </cell>
          <cell r="AD31" t="str">
            <v>000000</v>
          </cell>
        </row>
        <row r="32">
          <cell r="N32" t="str">
            <v>053105</v>
          </cell>
          <cell r="O32" t="str">
            <v>000000</v>
          </cell>
          <cell r="P32" t="str">
            <v>000000</v>
          </cell>
          <cell r="Q32" t="str">
            <v>000000</v>
          </cell>
          <cell r="R32" t="str">
            <v>000000</v>
          </cell>
          <cell r="S32" t="str">
            <v>000000</v>
          </cell>
          <cell r="T32" t="str">
            <v>000000</v>
          </cell>
          <cell r="U32" t="str">
            <v>000000</v>
          </cell>
          <cell r="V32" t="str">
            <v>000000</v>
          </cell>
          <cell r="W32" t="str">
            <v>000000</v>
          </cell>
          <cell r="X32" t="str">
            <v>000000</v>
          </cell>
          <cell r="Y32" t="str">
            <v>000000</v>
          </cell>
          <cell r="Z32" t="str">
            <v>000000</v>
          </cell>
          <cell r="AA32" t="str">
            <v>000000</v>
          </cell>
          <cell r="AB32" t="str">
            <v>000000</v>
          </cell>
          <cell r="AC32" t="str">
            <v>000000</v>
          </cell>
          <cell r="AD32" t="str">
            <v>000000</v>
          </cell>
        </row>
        <row r="33">
          <cell r="N33" t="str">
            <v>053067</v>
          </cell>
          <cell r="O33" t="str">
            <v>070067</v>
          </cell>
          <cell r="P33" t="str">
            <v>076067</v>
          </cell>
          <cell r="Q33" t="str">
            <v>070068</v>
          </cell>
          <cell r="R33" t="str">
            <v>076068</v>
          </cell>
          <cell r="S33" t="str">
            <v>000000</v>
          </cell>
          <cell r="T33" t="str">
            <v>000000</v>
          </cell>
          <cell r="U33" t="str">
            <v>000000</v>
          </cell>
          <cell r="V33" t="str">
            <v>000000</v>
          </cell>
          <cell r="W33" t="str">
            <v>000000</v>
          </cell>
          <cell r="X33" t="str">
            <v>000000</v>
          </cell>
          <cell r="Y33" t="str">
            <v>000000</v>
          </cell>
          <cell r="Z33" t="str">
            <v>000000</v>
          </cell>
          <cell r="AA33" t="str">
            <v>000000</v>
          </cell>
          <cell r="AB33" t="str">
            <v>000000</v>
          </cell>
          <cell r="AC33" t="str">
            <v>000000</v>
          </cell>
          <cell r="AD33" t="str">
            <v>000000</v>
          </cell>
        </row>
        <row r="34">
          <cell r="N34" t="str">
            <v>053031</v>
          </cell>
          <cell r="O34" t="str">
            <v>070031</v>
          </cell>
          <cell r="P34" t="str">
            <v>076031</v>
          </cell>
          <cell r="Q34" t="str">
            <v>070012</v>
          </cell>
          <cell r="R34" t="str">
            <v>076012</v>
          </cell>
          <cell r="S34" t="str">
            <v>070032</v>
          </cell>
          <cell r="T34" t="str">
            <v>076032</v>
          </cell>
          <cell r="U34" t="str">
            <v>070046</v>
          </cell>
          <cell r="V34" t="str">
            <v>076046</v>
          </cell>
          <cell r="W34" t="str">
            <v>070065</v>
          </cell>
          <cell r="X34" t="str">
            <v>076065</v>
          </cell>
          <cell r="Y34" t="str">
            <v>070081</v>
          </cell>
          <cell r="Z34" t="str">
            <v>076081</v>
          </cell>
          <cell r="AA34" t="str">
            <v>070082</v>
          </cell>
          <cell r="AB34" t="str">
            <v>076082</v>
          </cell>
          <cell r="AC34" t="str">
            <v>070009</v>
          </cell>
          <cell r="AD34" t="str">
            <v>076009</v>
          </cell>
        </row>
        <row r="35">
          <cell r="N35" t="str">
            <v>053078</v>
          </cell>
          <cell r="O35" t="str">
            <v>070078</v>
          </cell>
          <cell r="P35" t="str">
            <v>076078</v>
          </cell>
          <cell r="Q35" t="str">
            <v>070091</v>
          </cell>
          <cell r="R35" t="str">
            <v>076091</v>
          </cell>
          <cell r="S35" t="str">
            <v>070092</v>
          </cell>
          <cell r="T35" t="str">
            <v>076092</v>
          </cell>
          <cell r="U35" t="str">
            <v>070095</v>
          </cell>
          <cell r="V35" t="str">
            <v>076095</v>
          </cell>
          <cell r="W35" t="str">
            <v>000000</v>
          </cell>
          <cell r="X35" t="str">
            <v>000000</v>
          </cell>
          <cell r="Y35" t="str">
            <v>000000</v>
          </cell>
          <cell r="Z35" t="str">
            <v>000000</v>
          </cell>
          <cell r="AA35" t="str">
            <v>000000</v>
          </cell>
          <cell r="AB35" t="str">
            <v>000000</v>
          </cell>
          <cell r="AC35" t="str">
            <v>000000</v>
          </cell>
          <cell r="AD35" t="str">
            <v>000000</v>
          </cell>
        </row>
        <row r="36">
          <cell r="N36" t="str">
            <v>053163</v>
          </cell>
          <cell r="O36" t="str">
            <v>000000</v>
          </cell>
          <cell r="P36" t="str">
            <v>000000</v>
          </cell>
          <cell r="Q36" t="str">
            <v>000000</v>
          </cell>
          <cell r="R36" t="str">
            <v>000000</v>
          </cell>
          <cell r="S36" t="str">
            <v>000000</v>
          </cell>
          <cell r="T36" t="str">
            <v>000000</v>
          </cell>
          <cell r="U36" t="str">
            <v>000000</v>
          </cell>
          <cell r="V36" t="str">
            <v>000000</v>
          </cell>
          <cell r="W36" t="str">
            <v>000000</v>
          </cell>
          <cell r="X36" t="str">
            <v>000000</v>
          </cell>
          <cell r="Y36" t="str">
            <v>000000</v>
          </cell>
          <cell r="Z36" t="str">
            <v>000000</v>
          </cell>
          <cell r="AA36" t="str">
            <v>000000</v>
          </cell>
          <cell r="AB36" t="str">
            <v>000000</v>
          </cell>
          <cell r="AC36" t="str">
            <v>000000</v>
          </cell>
          <cell r="AD36" t="str">
            <v>000000</v>
          </cell>
        </row>
        <row r="37">
          <cell r="N37" t="str">
            <v>001075</v>
          </cell>
          <cell r="O37" t="str">
            <v>000000</v>
          </cell>
          <cell r="P37" t="str">
            <v>000000</v>
          </cell>
          <cell r="Q37" t="str">
            <v>000000</v>
          </cell>
          <cell r="R37" t="str">
            <v>000000</v>
          </cell>
          <cell r="S37" t="str">
            <v>000000</v>
          </cell>
          <cell r="T37" t="str">
            <v>000000</v>
          </cell>
          <cell r="U37" t="str">
            <v>000000</v>
          </cell>
          <cell r="V37" t="str">
            <v>000000</v>
          </cell>
          <cell r="W37" t="str">
            <v>000000</v>
          </cell>
          <cell r="X37" t="str">
            <v>000000</v>
          </cell>
          <cell r="Y37" t="str">
            <v>000000</v>
          </cell>
          <cell r="Z37" t="str">
            <v>000000</v>
          </cell>
          <cell r="AA37" t="str">
            <v>000000</v>
          </cell>
          <cell r="AB37" t="str">
            <v>000000</v>
          </cell>
          <cell r="AC37" t="str">
            <v>000000</v>
          </cell>
          <cell r="AD37" t="str">
            <v>000000</v>
          </cell>
        </row>
        <row r="38">
          <cell r="N38" t="str">
            <v>054075</v>
          </cell>
          <cell r="O38" t="str">
            <v>0752000</v>
          </cell>
          <cell r="P38" t="str">
            <v>093000</v>
          </cell>
          <cell r="Q38" t="str">
            <v>000000</v>
          </cell>
          <cell r="R38" t="str">
            <v>000000</v>
          </cell>
          <cell r="S38" t="str">
            <v>000000</v>
          </cell>
          <cell r="T38" t="str">
            <v>000000</v>
          </cell>
          <cell r="U38" t="str">
            <v>000000</v>
          </cell>
          <cell r="V38" t="str">
            <v>000000</v>
          </cell>
          <cell r="W38" t="str">
            <v>000000</v>
          </cell>
          <cell r="X38" t="str">
            <v>000000</v>
          </cell>
          <cell r="Y38" t="str">
            <v>000000</v>
          </cell>
          <cell r="Z38" t="str">
            <v>000000</v>
          </cell>
          <cell r="AA38" t="str">
            <v>000000</v>
          </cell>
          <cell r="AB38" t="str">
            <v>000000</v>
          </cell>
          <cell r="AC38" t="str">
            <v>000000</v>
          </cell>
          <cell r="AD38" t="str">
            <v>000000</v>
          </cell>
        </row>
        <row r="39">
          <cell r="N39" t="str">
            <v>014086</v>
          </cell>
          <cell r="O39" t="str">
            <v>000000</v>
          </cell>
          <cell r="P39" t="str">
            <v>000000</v>
          </cell>
          <cell r="Q39" t="str">
            <v>000000</v>
          </cell>
          <cell r="R39" t="str">
            <v>000000</v>
          </cell>
          <cell r="S39" t="str">
            <v>000000</v>
          </cell>
          <cell r="T39" t="str">
            <v>000000</v>
          </cell>
          <cell r="U39" t="str">
            <v>000000</v>
          </cell>
          <cell r="V39" t="str">
            <v>000000</v>
          </cell>
          <cell r="W39" t="str">
            <v>000000</v>
          </cell>
          <cell r="X39" t="str">
            <v>000000</v>
          </cell>
          <cell r="Y39" t="str">
            <v>000000</v>
          </cell>
          <cell r="Z39" t="str">
            <v>000000</v>
          </cell>
          <cell r="AA39" t="str">
            <v>000000</v>
          </cell>
          <cell r="AB39" t="str">
            <v>000000</v>
          </cell>
          <cell r="AC39" t="str">
            <v>000000</v>
          </cell>
          <cell r="AD39" t="str">
            <v>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Tbordo"/>
      <sheetName val="I - Socle exécution n-1"/>
      <sheetName val="D.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0"/>
      <sheetData sheetId="1"/>
      <sheetData sheetId="2"/>
      <sheetData sheetId="3" refreshError="1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 xml:space="preserve"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 xml:space="preserve"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 xml:space="preserve"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  <sheetData sheetId="4"/>
      <sheetData sheetId="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PREVISIONS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38">
          <cell r="B38">
            <v>0.46</v>
          </cell>
          <cell r="D38">
            <v>0.46</v>
          </cell>
          <cell r="F38">
            <v>0.46</v>
          </cell>
          <cell r="H38">
            <v>0.46</v>
          </cell>
          <cell r="I38">
            <v>0</v>
          </cell>
          <cell r="J38">
            <v>0</v>
          </cell>
          <cell r="K38">
            <v>0</v>
          </cell>
          <cell r="M38">
            <v>0.46</v>
          </cell>
          <cell r="O38">
            <v>0.46</v>
          </cell>
        </row>
        <row r="39">
          <cell r="B39">
            <v>0.6381</v>
          </cell>
          <cell r="D39">
            <v>0.62809999999999999</v>
          </cell>
          <cell r="F39">
            <v>0.62809999999999999</v>
          </cell>
          <cell r="H39">
            <v>0.62809999999999999</v>
          </cell>
          <cell r="I39">
            <v>-1.0000000000000009E-2</v>
          </cell>
          <cell r="J39">
            <v>0</v>
          </cell>
          <cell r="K39">
            <v>0</v>
          </cell>
          <cell r="M39">
            <v>0.62809999999999999</v>
          </cell>
          <cell r="O39">
            <v>0.62809999999999999</v>
          </cell>
        </row>
        <row r="40">
          <cell r="B40">
            <v>1.7000000000000001E-2</v>
          </cell>
          <cell r="D40">
            <v>1.7000000000000001E-2</v>
          </cell>
          <cell r="F40">
            <v>1.7000000000000001E-2</v>
          </cell>
          <cell r="H40">
            <v>1.7000000000000001E-2</v>
          </cell>
          <cell r="I40">
            <v>0</v>
          </cell>
          <cell r="J40">
            <v>0</v>
          </cell>
          <cell r="K40">
            <v>0</v>
          </cell>
          <cell r="M40">
            <v>1.7000000000000001E-2</v>
          </cell>
          <cell r="O40">
            <v>1.7000000000000001E-2</v>
          </cell>
        </row>
        <row r="41">
          <cell r="B41">
            <v>1.9E-3</v>
          </cell>
          <cell r="D41">
            <v>1.9E-3</v>
          </cell>
          <cell r="F41">
            <v>1.9E-3</v>
          </cell>
          <cell r="H41">
            <v>1.9E-3</v>
          </cell>
          <cell r="I41">
            <v>0</v>
          </cell>
          <cell r="J41">
            <v>0</v>
          </cell>
          <cell r="K41">
            <v>0</v>
          </cell>
          <cell r="M41">
            <v>1.9E-3</v>
          </cell>
          <cell r="O41">
            <v>1.9E-3</v>
          </cell>
        </row>
        <row r="42">
          <cell r="H42">
            <v>0.06</v>
          </cell>
          <cell r="I42">
            <v>0.06</v>
          </cell>
          <cell r="J42">
            <v>0.06</v>
          </cell>
          <cell r="K42">
            <v>0.06</v>
          </cell>
          <cell r="M42">
            <v>0.06</v>
          </cell>
          <cell r="O42">
            <v>0.06</v>
          </cell>
        </row>
        <row r="43">
          <cell r="B43">
            <v>3.3000000000000002E-2</v>
          </cell>
          <cell r="D43">
            <v>3.3000000000000002E-2</v>
          </cell>
          <cell r="F43">
            <v>3.3000000000000002E-2</v>
          </cell>
          <cell r="H43">
            <v>3.3000000000000002E-2</v>
          </cell>
          <cell r="I43">
            <v>0</v>
          </cell>
          <cell r="J43">
            <v>0</v>
          </cell>
          <cell r="K43">
            <v>0</v>
          </cell>
          <cell r="M43">
            <v>3.3000000000000002E-2</v>
          </cell>
          <cell r="O43">
            <v>3.3000000000000002E-2</v>
          </cell>
        </row>
        <row r="44">
          <cell r="B44">
            <v>0.36</v>
          </cell>
          <cell r="D44">
            <v>0.37</v>
          </cell>
          <cell r="F44">
            <v>0.37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M44">
            <v>0.37</v>
          </cell>
          <cell r="O44">
            <v>0.37</v>
          </cell>
        </row>
        <row r="45">
          <cell r="B45">
            <v>0.49</v>
          </cell>
          <cell r="D45">
            <v>0.49</v>
          </cell>
          <cell r="F45">
            <v>0.49</v>
          </cell>
          <cell r="H45" t="e">
            <v>#NAME?</v>
          </cell>
          <cell r="I45" t="e">
            <v>#NAME?</v>
          </cell>
          <cell r="J45" t="e">
            <v>#NAME?</v>
          </cell>
          <cell r="K45" t="e">
            <v>#NAME?</v>
          </cell>
          <cell r="M45">
            <v>0.49</v>
          </cell>
          <cell r="O45">
            <v>0.49</v>
          </cell>
        </row>
        <row r="46">
          <cell r="B46">
            <v>0</v>
          </cell>
          <cell r="D46">
            <v>0</v>
          </cell>
          <cell r="F46">
            <v>0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M46">
            <v>0</v>
          </cell>
          <cell r="O46">
            <v>0</v>
          </cell>
        </row>
        <row r="48">
          <cell r="B48">
            <v>0.04</v>
          </cell>
          <cell r="D48">
            <v>0.04</v>
          </cell>
          <cell r="F48">
            <v>0.03</v>
          </cell>
          <cell r="H48">
            <v>0.04</v>
          </cell>
          <cell r="I48">
            <v>0</v>
          </cell>
          <cell r="J48">
            <v>0</v>
          </cell>
          <cell r="K48">
            <v>1.0000000000000002E-2</v>
          </cell>
          <cell r="M48">
            <v>0.04</v>
          </cell>
          <cell r="O48">
            <v>0.04</v>
          </cell>
          <cell r="Y48">
            <v>0.04</v>
          </cell>
        </row>
        <row r="49">
          <cell r="B49">
            <v>0.02</v>
          </cell>
          <cell r="D49">
            <v>0.02</v>
          </cell>
          <cell r="F49">
            <v>0.02</v>
          </cell>
          <cell r="H49">
            <v>0.02</v>
          </cell>
          <cell r="I49">
            <v>0</v>
          </cell>
          <cell r="J49">
            <v>0</v>
          </cell>
          <cell r="K49">
            <v>0</v>
          </cell>
          <cell r="M49">
            <v>0.02</v>
          </cell>
          <cell r="O49">
            <v>0.02</v>
          </cell>
          <cell r="Y49">
            <v>0.02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Tableaux des emplois ETPT"/>
      <sheetName val="Rémunération des Résidents"/>
      <sheetName val="Rémunération des Expatriés"/>
      <sheetName val="Charges sociales"/>
      <sheetName val="Ventilation des CS par statut"/>
      <sheetName val="PASSAGE"/>
    </sheetNames>
    <sheetDataSet>
      <sheetData sheetId="0" refreshError="1">
        <row r="3">
          <cell r="B3">
            <v>2011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PBI BOP locaux revu --18-01-07"/>
      <sheetName val="Cotis actualisées-14-01-08"/>
      <sheetName val="Tabl synth. conso. + graph."/>
      <sheetName val="répartition par cat"/>
      <sheetName val="Tableau actualisé 2007-16-01-08"/>
      <sheetName val="R78 au 28-12-07"/>
      <sheetName val="R77 - DGCP BOP 156 au 28-12-07"/>
      <sheetName val="TCD BOP LOCAUX retrait 16-01-08"/>
      <sheetName val="TCD Cadres loc. G07 au 11-01-08"/>
      <sheetName val="RGF-UO11"/>
      <sheetName val="RGF-UO23-Nov"/>
      <sheetName val="TGE-UO11-Nov"/>
      <sheetName val="R22-Nov"/>
      <sheetName val="Cotisations"/>
      <sheetName val="Constat sur consommation"/>
      <sheetName val="répartition par cat SG"/>
      <sheetName val="Tableau actualisé 2007-22-01-08"/>
      <sheetName val="Cotis actualisées-22-01-08"/>
      <sheetName val="BOP LOCAUX - PCE au 31-12-2007"/>
      <sheetName val="BOP CENTRAL- PCE au 31-12-2007"/>
      <sheetName val="Tout Bop-PCE- au 31-12-2007"/>
      <sheetName val="R77 BOP CENTRAL g07 du 18-01-08"/>
      <sheetName val="R77 BOP MIROIR g07 du 18-01-08"/>
      <sheetName val="R78 BOP MIROIR g07 du 18-01-08"/>
      <sheetName val="R78 BOP CENTRAL g07 du 18-01-08"/>
      <sheetName val="R38-RGF-UO11-Déc"/>
      <sheetName val="R38-RGF-UO11-année2007"/>
      <sheetName val="R38-RGF-UO23-Déc"/>
      <sheetName val="R38-RGF-UO23-année2007"/>
      <sheetName val="R38-TGE-UO11-Déc"/>
      <sheetName val="R38-TGE-UO11-année2007"/>
      <sheetName val="R22-Déc"/>
      <sheetName val="R22année2007"/>
      <sheetName val="TCD-Cotis-Bop Locaux"/>
      <sheetName val="Tabl synth_ conso_ _ graph_"/>
      <sheetName val="Tableau actualisé 2007_22_01_08"/>
      <sheetName val="Tout Bop_PCE_ au 31_12_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2012"/>
      <sheetName val="echeancier DETR mars 2012"/>
      <sheetName val="Echéancier DDU mars 2012"/>
      <sheetName val="Calam Echéancier mars 2012"/>
      <sheetName val="Mise reserve et rabot LFR1-2012"/>
      <sheetName val="réserve et rabot PLFR 1"/>
      <sheetName val="Récap 2011 simplifi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Ministère</v>
          </cell>
          <cell r="B3" t="str">
            <v>Mission</v>
          </cell>
          <cell r="C3" t="str">
            <v>Programme</v>
          </cell>
          <cell r="D3" t="str">
            <v>PGM</v>
          </cell>
          <cell r="E3" t="str">
            <v>Titre</v>
          </cell>
          <cell r="F3" t="str">
            <v>code</v>
          </cell>
          <cell r="H3" t="str">
            <v>LFI AE</v>
          </cell>
          <cell r="I3" t="str">
            <v>LFI CP</v>
          </cell>
          <cell r="K3" t="str">
            <v>Réserve AE au 3/02/2012 (hors FEE et handicap)</v>
          </cell>
          <cell r="L3" t="str">
            <v>Réserve CP au 3/02/2012 (hors FEE et handicap)</v>
          </cell>
          <cell r="N3" t="str">
            <v xml:space="preserve">TOTAL OUVERTURES prévues en AE (y.C RP) </v>
          </cell>
          <cell r="O3" t="str">
            <v xml:space="preserve">TOTAL ANNULATIONS prévues en AE (y.C RP) </v>
          </cell>
          <cell r="P3" t="str">
            <v>Dont réserve parlementaire (RP)</v>
          </cell>
          <cell r="Q3" t="str">
            <v xml:space="preserve">TOTAL Annulation prévue en AE (hors RP) </v>
          </cell>
          <cell r="R3" t="str">
            <v>Dont annulations prévues en AE sur crédits frais (y.c RP)</v>
          </cell>
          <cell r="S3" t="str">
            <v>Dont annulations prévues en AE sur réserve (hors RP)</v>
          </cell>
          <cell r="U3" t="str">
            <v>TOTAL OUVERTURES prévues en CP (y.C RP)</v>
          </cell>
          <cell r="V3" t="str">
            <v>TOTAL ANNULATIONS prévues en CP (y.C RP)</v>
          </cell>
          <cell r="W3" t="str">
            <v>Dont réserve parlementaire (RP)</v>
          </cell>
          <cell r="X3" t="str">
            <v>TOTAL Annulations prévues en CP (hors RP)</v>
          </cell>
          <cell r="Y3" t="str">
            <v>Dont annulations prévues en CP sur crédits frais (y.c RP)</v>
          </cell>
          <cell r="Z3" t="str">
            <v>Dont annulations prévues en CP sur réserve (hors RP)</v>
          </cell>
        </row>
        <row r="4">
          <cell r="A4" t="str">
            <v>Justice</v>
          </cell>
          <cell r="B4" t="str">
            <v>Justice</v>
          </cell>
          <cell r="C4" t="str">
            <v>Accès au droit et à la justice</v>
          </cell>
          <cell r="D4">
            <v>101</v>
          </cell>
          <cell r="E4" t="str">
            <v>t2</v>
          </cell>
          <cell r="F4" t="str">
            <v>101_t2</v>
          </cell>
          <cell r="H4">
            <v>0</v>
          </cell>
          <cell r="I4">
            <v>0</v>
          </cell>
        </row>
        <row r="5">
          <cell r="A5" t="str">
            <v>Justice</v>
          </cell>
          <cell r="B5" t="str">
            <v>Justice</v>
          </cell>
          <cell r="C5" t="str">
            <v>Accès au droit et à la justice</v>
          </cell>
          <cell r="D5">
            <v>101</v>
          </cell>
          <cell r="E5" t="str">
            <v>ht2</v>
          </cell>
          <cell r="F5" t="str">
            <v>101_ht2</v>
          </cell>
          <cell r="H5">
            <v>402945004</v>
          </cell>
          <cell r="I5">
            <v>354910004</v>
          </cell>
          <cell r="K5">
            <v>24172350</v>
          </cell>
          <cell r="L5">
            <v>21290250</v>
          </cell>
          <cell r="O5">
            <v>-36196861</v>
          </cell>
          <cell r="Q5">
            <v>-36196861</v>
          </cell>
          <cell r="R5">
            <v>-12024511</v>
          </cell>
          <cell r="S5">
            <v>-24172350</v>
          </cell>
          <cell r="V5">
            <v>-4196861</v>
          </cell>
          <cell r="X5">
            <v>-4196861</v>
          </cell>
          <cell r="Y5">
            <v>0</v>
          </cell>
          <cell r="Z5">
            <v>-4196861</v>
          </cell>
        </row>
        <row r="6">
          <cell r="A6" t="str">
            <v>TravailEmploiSanté</v>
          </cell>
          <cell r="B6" t="str">
            <v>Travail et emploi</v>
          </cell>
          <cell r="C6" t="str">
            <v>Accès et retour à l'emploi</v>
          </cell>
          <cell r="D6">
            <v>102</v>
          </cell>
          <cell r="E6" t="str">
            <v>t2</v>
          </cell>
          <cell r="F6" t="str">
            <v>102_t2</v>
          </cell>
          <cell r="H6">
            <v>0</v>
          </cell>
          <cell r="I6">
            <v>0</v>
          </cell>
        </row>
        <row r="7">
          <cell r="A7" t="str">
            <v>TravailEmploiSanté</v>
          </cell>
          <cell r="B7" t="str">
            <v>Travail et emploi</v>
          </cell>
          <cell r="C7" t="str">
            <v>Accès et retour à l'emploi</v>
          </cell>
          <cell r="D7">
            <v>102</v>
          </cell>
          <cell r="E7" t="str">
            <v>ht2</v>
          </cell>
          <cell r="F7" t="str">
            <v>102_ht2</v>
          </cell>
          <cell r="H7">
            <v>5416508508</v>
          </cell>
          <cell r="I7">
            <v>5367996853</v>
          </cell>
          <cell r="K7">
            <v>279823850</v>
          </cell>
          <cell r="L7">
            <v>276913151</v>
          </cell>
          <cell r="O7">
            <v>0</v>
          </cell>
          <cell r="Q7">
            <v>0</v>
          </cell>
          <cell r="R7">
            <v>0</v>
          </cell>
          <cell r="S7">
            <v>0</v>
          </cell>
          <cell r="V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TravailEmploiSanté</v>
          </cell>
          <cell r="B8" t="str">
            <v>Travail et emploi</v>
          </cell>
          <cell r="C8" t="str">
            <v>Accompagnement des mutations économiques et développement de l'emploi</v>
          </cell>
          <cell r="D8">
            <v>103</v>
          </cell>
          <cell r="E8" t="str">
            <v>t2</v>
          </cell>
          <cell r="F8" t="str">
            <v>103_t2</v>
          </cell>
          <cell r="H8">
            <v>0</v>
          </cell>
          <cell r="I8">
            <v>0</v>
          </cell>
        </row>
        <row r="9">
          <cell r="A9" t="str">
            <v>TravailEmploiSanté</v>
          </cell>
          <cell r="B9" t="str">
            <v>Travail et emploi</v>
          </cell>
          <cell r="C9" t="str">
            <v>Accompagnement des mutations économiques et développement de l'emploi</v>
          </cell>
          <cell r="D9">
            <v>103</v>
          </cell>
          <cell r="E9" t="str">
            <v>ht2</v>
          </cell>
          <cell r="F9" t="str">
            <v>103_ht2</v>
          </cell>
          <cell r="H9">
            <v>3935909510</v>
          </cell>
          <cell r="I9">
            <v>3995409510</v>
          </cell>
          <cell r="K9">
            <v>230632748</v>
          </cell>
          <cell r="L9">
            <v>234202748</v>
          </cell>
          <cell r="O9">
            <v>0</v>
          </cell>
          <cell r="Q9">
            <v>0</v>
          </cell>
          <cell r="R9">
            <v>0</v>
          </cell>
          <cell r="S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Intérieur</v>
          </cell>
          <cell r="B10" t="str">
            <v>Immigration, asile et intégration</v>
          </cell>
          <cell r="C10" t="str">
            <v>Intégration et accès à la nationalité française</v>
          </cell>
          <cell r="D10">
            <v>104</v>
          </cell>
          <cell r="E10" t="str">
            <v>t2</v>
          </cell>
          <cell r="F10" t="str">
            <v>104_t2</v>
          </cell>
          <cell r="H10">
            <v>0</v>
          </cell>
          <cell r="I10">
            <v>0</v>
          </cell>
        </row>
        <row r="11">
          <cell r="A11" t="str">
            <v>Intérieur</v>
          </cell>
          <cell r="B11" t="str">
            <v>Immigration, asile et intégration</v>
          </cell>
          <cell r="C11" t="str">
            <v>Intégration et accès à la nationalité française</v>
          </cell>
          <cell r="D11">
            <v>104</v>
          </cell>
          <cell r="E11" t="str">
            <v>ht2</v>
          </cell>
          <cell r="F11" t="str">
            <v>104_ht2</v>
          </cell>
          <cell r="H11">
            <v>78438040</v>
          </cell>
          <cell r="I11">
            <v>71638040</v>
          </cell>
          <cell r="K11">
            <v>4430963</v>
          </cell>
          <cell r="L11">
            <v>4022963</v>
          </cell>
          <cell r="O11">
            <v>-801997</v>
          </cell>
          <cell r="Q11">
            <v>-801997</v>
          </cell>
          <cell r="R11">
            <v>0</v>
          </cell>
          <cell r="S11">
            <v>-801997</v>
          </cell>
          <cell r="V11">
            <v>-801997</v>
          </cell>
          <cell r="X11">
            <v>-801997</v>
          </cell>
          <cell r="Y11">
            <v>0</v>
          </cell>
          <cell r="Z11">
            <v>-801997</v>
          </cell>
        </row>
        <row r="12">
          <cell r="A12" t="str">
            <v>Affaires étrangères</v>
          </cell>
          <cell r="B12" t="str">
            <v>Action extérieure de l'État</v>
          </cell>
          <cell r="C12" t="str">
            <v>Action de la France en Europe et dans le monde</v>
          </cell>
          <cell r="D12">
            <v>105</v>
          </cell>
          <cell r="E12" t="str">
            <v>t2</v>
          </cell>
          <cell r="F12" t="str">
            <v>105_t2</v>
          </cell>
          <cell r="H12">
            <v>555823400</v>
          </cell>
          <cell r="I12">
            <v>555823400</v>
          </cell>
        </row>
        <row r="13">
          <cell r="A13" t="str">
            <v>Affaires étrangères</v>
          </cell>
          <cell r="B13" t="str">
            <v>Action extérieure de l'État</v>
          </cell>
          <cell r="C13" t="str">
            <v>Action de la France en Europe et dans le monde</v>
          </cell>
          <cell r="D13">
            <v>105</v>
          </cell>
          <cell r="E13" t="str">
            <v>ht2</v>
          </cell>
          <cell r="F13" t="str">
            <v>105_ht2</v>
          </cell>
          <cell r="H13">
            <v>1231141751</v>
          </cell>
          <cell r="I13">
            <v>1233174211</v>
          </cell>
          <cell r="K13">
            <v>73562830</v>
          </cell>
          <cell r="L13">
            <v>73684778</v>
          </cell>
          <cell r="O13">
            <v>-2900000</v>
          </cell>
          <cell r="Q13">
            <v>-2900000</v>
          </cell>
          <cell r="R13">
            <v>0</v>
          </cell>
          <cell r="S13">
            <v>-2900000</v>
          </cell>
          <cell r="V13">
            <v>-2900000</v>
          </cell>
          <cell r="X13">
            <v>-2900000</v>
          </cell>
          <cell r="Y13">
            <v>0</v>
          </cell>
          <cell r="Z13">
            <v>-2900000</v>
          </cell>
        </row>
        <row r="14">
          <cell r="A14" t="str">
            <v>Solidarités</v>
          </cell>
          <cell r="B14" t="str">
            <v>Solidarité, insertion et égalité des chances</v>
          </cell>
          <cell r="C14" t="str">
            <v>Actions en faveur des familles vulnérables</v>
          </cell>
          <cell r="D14">
            <v>106</v>
          </cell>
          <cell r="E14" t="str">
            <v>t2</v>
          </cell>
          <cell r="F14" t="str">
            <v>106_t2</v>
          </cell>
          <cell r="H14">
            <v>0</v>
          </cell>
          <cell r="I14">
            <v>0</v>
          </cell>
        </row>
        <row r="15">
          <cell r="A15" t="str">
            <v>Solidarités</v>
          </cell>
          <cell r="B15" t="str">
            <v>Solidarité, insertion et égalité des chances</v>
          </cell>
          <cell r="C15" t="str">
            <v>Actions en faveur des familles vulnérables</v>
          </cell>
          <cell r="D15">
            <v>106</v>
          </cell>
          <cell r="E15" t="str">
            <v>ht2</v>
          </cell>
          <cell r="F15" t="str">
            <v>106_ht2</v>
          </cell>
          <cell r="H15">
            <v>233440792</v>
          </cell>
          <cell r="I15">
            <v>233440792</v>
          </cell>
          <cell r="K15">
            <v>13874438</v>
          </cell>
          <cell r="L15">
            <v>13874438</v>
          </cell>
          <cell r="O15">
            <v>-1698000</v>
          </cell>
          <cell r="P15">
            <v>2000</v>
          </cell>
          <cell r="Q15">
            <v>-1700000</v>
          </cell>
          <cell r="R15">
            <v>0</v>
          </cell>
          <cell r="S15">
            <v>-1700000</v>
          </cell>
          <cell r="V15">
            <v>-1698000</v>
          </cell>
          <cell r="W15">
            <v>2000</v>
          </cell>
          <cell r="X15">
            <v>-1700000</v>
          </cell>
          <cell r="Y15">
            <v>0</v>
          </cell>
          <cell r="Z15">
            <v>-1700000</v>
          </cell>
        </row>
        <row r="16">
          <cell r="A16" t="str">
            <v>Justice</v>
          </cell>
          <cell r="B16" t="str">
            <v>Justice</v>
          </cell>
          <cell r="C16" t="str">
            <v>Administration pénitentiaire</v>
          </cell>
          <cell r="D16">
            <v>107</v>
          </cell>
          <cell r="E16" t="str">
            <v>t2</v>
          </cell>
          <cell r="F16" t="str">
            <v>107_t2</v>
          </cell>
          <cell r="H16">
            <v>1877852478</v>
          </cell>
          <cell r="I16">
            <v>1877852478</v>
          </cell>
        </row>
        <row r="17">
          <cell r="A17" t="str">
            <v>Justice</v>
          </cell>
          <cell r="B17" t="str">
            <v>Justice</v>
          </cell>
          <cell r="C17" t="str">
            <v>Administration pénitentiaire</v>
          </cell>
          <cell r="D17">
            <v>107</v>
          </cell>
          <cell r="E17" t="str">
            <v>ht2</v>
          </cell>
          <cell r="F17" t="str">
            <v>107_ht2</v>
          </cell>
          <cell r="H17">
            <v>2813340583</v>
          </cell>
          <cell r="I17">
            <v>1136097528</v>
          </cell>
          <cell r="K17">
            <v>168033412</v>
          </cell>
          <cell r="L17">
            <v>67398829</v>
          </cell>
          <cell r="O17">
            <v>-13396939</v>
          </cell>
          <cell r="Q17">
            <v>-13396939</v>
          </cell>
          <cell r="R17">
            <v>0</v>
          </cell>
          <cell r="S17">
            <v>-13396939</v>
          </cell>
          <cell r="V17">
            <v>-13396939</v>
          </cell>
          <cell r="X17">
            <v>-13396939</v>
          </cell>
          <cell r="Y17">
            <v>0</v>
          </cell>
          <cell r="Z17">
            <v>-13396939</v>
          </cell>
        </row>
        <row r="18">
          <cell r="A18" t="str">
            <v>Écologie</v>
          </cell>
          <cell r="B18" t="str">
            <v>Ville et logement</v>
          </cell>
          <cell r="C18" t="str">
            <v>Aide à l'accès au logement</v>
          </cell>
          <cell r="D18">
            <v>109</v>
          </cell>
          <cell r="E18" t="str">
            <v>t2</v>
          </cell>
          <cell r="F18" t="str">
            <v>109_t2</v>
          </cell>
          <cell r="H18">
            <v>0</v>
          </cell>
          <cell r="I18">
            <v>0</v>
          </cell>
        </row>
        <row r="19">
          <cell r="A19" t="str">
            <v>Écologie</v>
          </cell>
          <cell r="B19" t="str">
            <v>Ville et logement</v>
          </cell>
          <cell r="C19" t="str">
            <v>Aide à l'accès au logement</v>
          </cell>
          <cell r="D19">
            <v>109</v>
          </cell>
          <cell r="E19" t="str">
            <v>ht2</v>
          </cell>
          <cell r="F19" t="str">
            <v>109_ht2</v>
          </cell>
          <cell r="H19">
            <v>5490207727</v>
          </cell>
          <cell r="I19">
            <v>5490207727</v>
          </cell>
          <cell r="K19">
            <v>329408084</v>
          </cell>
          <cell r="L19">
            <v>329408084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Économie</v>
          </cell>
          <cell r="B20" t="str">
            <v>Aide publique au développement</v>
          </cell>
          <cell r="C20" t="str">
            <v>Aide économique et financière au développement</v>
          </cell>
          <cell r="D20">
            <v>110</v>
          </cell>
          <cell r="E20" t="str">
            <v>t2</v>
          </cell>
          <cell r="F20" t="str">
            <v>110_t2</v>
          </cell>
          <cell r="H20">
            <v>0</v>
          </cell>
          <cell r="I20">
            <v>0</v>
          </cell>
        </row>
        <row r="21">
          <cell r="A21" t="str">
            <v>Économie</v>
          </cell>
          <cell r="B21" t="str">
            <v>Aide publique au développement</v>
          </cell>
          <cell r="C21" t="str">
            <v>Aide économique et financière au développement</v>
          </cell>
          <cell r="D21">
            <v>110</v>
          </cell>
          <cell r="E21" t="str">
            <v>ht2</v>
          </cell>
          <cell r="F21" t="str">
            <v>110_ht2</v>
          </cell>
          <cell r="H21">
            <v>627695709</v>
          </cell>
          <cell r="I21">
            <v>1191903953</v>
          </cell>
          <cell r="K21">
            <v>38967682</v>
          </cell>
          <cell r="L21">
            <v>71514237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TravailEmploiSanté</v>
          </cell>
          <cell r="B22" t="str">
            <v>Travail et emploi</v>
          </cell>
          <cell r="C22" t="str">
            <v>Amélioration de la qualité de l'emploi et des relations du travail</v>
          </cell>
          <cell r="D22">
            <v>111</v>
          </cell>
          <cell r="E22" t="str">
            <v>t2</v>
          </cell>
          <cell r="F22" t="str">
            <v>111_t2</v>
          </cell>
          <cell r="H22">
            <v>0</v>
          </cell>
          <cell r="I22">
            <v>0</v>
          </cell>
        </row>
        <row r="23">
          <cell r="A23" t="str">
            <v>TravailEmploiSanté</v>
          </cell>
          <cell r="B23" t="str">
            <v>Travail et emploi</v>
          </cell>
          <cell r="C23" t="str">
            <v>Amélioration de la qualité de l'emploi et des relations du travail</v>
          </cell>
          <cell r="D23">
            <v>111</v>
          </cell>
          <cell r="E23" t="str">
            <v>ht2</v>
          </cell>
          <cell r="F23" t="str">
            <v>111_ht2</v>
          </cell>
          <cell r="H23">
            <v>63324500</v>
          </cell>
          <cell r="I23">
            <v>80604500</v>
          </cell>
          <cell r="K23">
            <v>3276899</v>
          </cell>
          <cell r="L23">
            <v>4313699</v>
          </cell>
          <cell r="O23">
            <v>-2600000</v>
          </cell>
          <cell r="Q23">
            <v>-2600000</v>
          </cell>
          <cell r="R23">
            <v>0</v>
          </cell>
          <cell r="S23">
            <v>-2600000</v>
          </cell>
          <cell r="V23">
            <v>-3600000</v>
          </cell>
          <cell r="X23">
            <v>-3600000</v>
          </cell>
          <cell r="Y23">
            <v>0</v>
          </cell>
          <cell r="Z23">
            <v>-3600000</v>
          </cell>
        </row>
        <row r="24">
          <cell r="A24" t="str">
            <v>Agriculture</v>
          </cell>
          <cell r="B24" t="str">
            <v>Politique des territoires</v>
          </cell>
          <cell r="C24" t="str">
            <v>Impulsion et coordination de la politique d'aménagement du territoire</v>
          </cell>
          <cell r="D24">
            <v>112</v>
          </cell>
          <cell r="E24" t="str">
            <v>t2</v>
          </cell>
          <cell r="F24" t="str">
            <v>112_t2</v>
          </cell>
          <cell r="H24">
            <v>10467873</v>
          </cell>
          <cell r="I24">
            <v>10467873</v>
          </cell>
        </row>
        <row r="25">
          <cell r="A25" t="str">
            <v>Agriculture</v>
          </cell>
          <cell r="B25" t="str">
            <v>Politique des territoires</v>
          </cell>
          <cell r="C25" t="str">
            <v>Impulsion et coordination de la politique d'aménagement du territoire</v>
          </cell>
          <cell r="D25">
            <v>112</v>
          </cell>
          <cell r="E25" t="str">
            <v>ht2</v>
          </cell>
          <cell r="F25" t="str">
            <v>112_ht2</v>
          </cell>
          <cell r="H25">
            <v>272313426</v>
          </cell>
          <cell r="I25">
            <v>289965510</v>
          </cell>
          <cell r="K25">
            <v>16112159</v>
          </cell>
          <cell r="L25">
            <v>17171284</v>
          </cell>
          <cell r="O25">
            <v>-14100000</v>
          </cell>
          <cell r="Q25">
            <v>-14100000</v>
          </cell>
          <cell r="R25">
            <v>0</v>
          </cell>
          <cell r="S25">
            <v>-14100000</v>
          </cell>
          <cell r="V25">
            <v>-14100000</v>
          </cell>
          <cell r="X25">
            <v>-14100000</v>
          </cell>
          <cell r="Y25">
            <v>0</v>
          </cell>
          <cell r="Z25">
            <v>-14100000</v>
          </cell>
        </row>
        <row r="26">
          <cell r="A26" t="str">
            <v>Écologie</v>
          </cell>
          <cell r="B26" t="str">
            <v>Écologie, développement et aménagement durables</v>
          </cell>
          <cell r="C26" t="str">
            <v>Urbanisme, paysages, eau et biodiversité</v>
          </cell>
          <cell r="D26">
            <v>113</v>
          </cell>
          <cell r="E26" t="str">
            <v>t2</v>
          </cell>
          <cell r="F26" t="str">
            <v>113_t2</v>
          </cell>
          <cell r="H26">
            <v>0</v>
          </cell>
          <cell r="I26">
            <v>0</v>
          </cell>
        </row>
        <row r="27">
          <cell r="A27" t="str">
            <v>Écologie</v>
          </cell>
          <cell r="B27" t="str">
            <v>Écologie, développement et aménagement durables</v>
          </cell>
          <cell r="C27" t="str">
            <v>Urbanisme, paysages, eau et biodiversité</v>
          </cell>
          <cell r="D27">
            <v>113</v>
          </cell>
          <cell r="E27" t="str">
            <v>ht2</v>
          </cell>
          <cell r="F27" t="str">
            <v>113_ht2</v>
          </cell>
          <cell r="H27">
            <v>361536066</v>
          </cell>
          <cell r="I27">
            <v>347234931</v>
          </cell>
          <cell r="K27">
            <v>16630208</v>
          </cell>
          <cell r="L27">
            <v>15695366</v>
          </cell>
          <cell r="O27">
            <v>-372021</v>
          </cell>
          <cell r="Q27">
            <v>-372021</v>
          </cell>
          <cell r="R27">
            <v>0</v>
          </cell>
          <cell r="S27">
            <v>-372021</v>
          </cell>
          <cell r="V27">
            <v>-372021</v>
          </cell>
          <cell r="X27">
            <v>-372021</v>
          </cell>
          <cell r="Y27">
            <v>0</v>
          </cell>
          <cell r="Z27">
            <v>-372021</v>
          </cell>
        </row>
        <row r="28">
          <cell r="A28" t="str">
            <v>Économie</v>
          </cell>
          <cell r="B28" t="str">
            <v>Engagements financiers de l'État</v>
          </cell>
          <cell r="C28" t="str">
            <v>Appels en garantie de l'État (crédits évaluatifs)</v>
          </cell>
          <cell r="D28">
            <v>114</v>
          </cell>
          <cell r="E28" t="str">
            <v>t2</v>
          </cell>
          <cell r="F28" t="str">
            <v>114_t2</v>
          </cell>
          <cell r="H28">
            <v>0</v>
          </cell>
          <cell r="I28">
            <v>0</v>
          </cell>
        </row>
        <row r="29">
          <cell r="A29" t="str">
            <v>Économie</v>
          </cell>
          <cell r="B29" t="str">
            <v>Engagements financiers de l'État</v>
          </cell>
          <cell r="C29" t="str">
            <v>Appels en garantie de l'État (crédits évaluatifs)</v>
          </cell>
          <cell r="D29">
            <v>114</v>
          </cell>
          <cell r="E29" t="str">
            <v>ht2</v>
          </cell>
          <cell r="F29" t="str">
            <v>114_ht2</v>
          </cell>
          <cell r="H29">
            <v>189400000</v>
          </cell>
          <cell r="I29">
            <v>189400000</v>
          </cell>
          <cell r="K29">
            <v>0</v>
          </cell>
          <cell r="L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Premier ministre</v>
          </cell>
          <cell r="B30" t="str">
            <v>Médias, livre et industries culturelles</v>
          </cell>
          <cell r="C30" t="str">
            <v>Action audiovisuelle extérieure</v>
          </cell>
          <cell r="D30">
            <v>115</v>
          </cell>
          <cell r="E30" t="str">
            <v>t2</v>
          </cell>
          <cell r="F30" t="str">
            <v>115_t2</v>
          </cell>
          <cell r="H30">
            <v>0</v>
          </cell>
          <cell r="I30">
            <v>0</v>
          </cell>
        </row>
        <row r="31">
          <cell r="A31" t="str">
            <v>Premier ministre</v>
          </cell>
          <cell r="B31" t="str">
            <v>Médias, livre et industries culturelles</v>
          </cell>
          <cell r="C31" t="str">
            <v>Action audiovisuelle extérieure</v>
          </cell>
          <cell r="D31">
            <v>115</v>
          </cell>
          <cell r="E31" t="str">
            <v>ht2</v>
          </cell>
          <cell r="F31" t="str">
            <v>115_ht2</v>
          </cell>
          <cell r="H31">
            <v>150087308</v>
          </cell>
          <cell r="I31">
            <v>150087308</v>
          </cell>
          <cell r="K31">
            <v>9005238</v>
          </cell>
          <cell r="L31">
            <v>9005238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Économie</v>
          </cell>
          <cell r="B32" t="str">
            <v>Engagements financiers de l'État</v>
          </cell>
          <cell r="C32" t="str">
            <v>Charge de la dette et trésorerie de l'État (crédits évaluatifs)</v>
          </cell>
          <cell r="D32">
            <v>117</v>
          </cell>
          <cell r="E32" t="str">
            <v>t2</v>
          </cell>
          <cell r="F32" t="str">
            <v>117_t2</v>
          </cell>
          <cell r="H32">
            <v>0</v>
          </cell>
          <cell r="I32">
            <v>0</v>
          </cell>
        </row>
        <row r="33">
          <cell r="A33" t="str">
            <v>Économie</v>
          </cell>
          <cell r="B33" t="str">
            <v>Engagements financiers de l'État</v>
          </cell>
          <cell r="C33" t="str">
            <v>Charge de la dette et trésorerie de l'État (crédits évaluatifs)</v>
          </cell>
          <cell r="D33">
            <v>117</v>
          </cell>
          <cell r="E33" t="str">
            <v>ht2</v>
          </cell>
          <cell r="F33" t="str">
            <v>117_ht2</v>
          </cell>
          <cell r="H33">
            <v>48773000000</v>
          </cell>
          <cell r="I33">
            <v>48773000000</v>
          </cell>
          <cell r="K33">
            <v>0</v>
          </cell>
          <cell r="L33">
            <v>0</v>
          </cell>
          <cell r="O33">
            <v>-700000000</v>
          </cell>
          <cell r="Q33">
            <v>-700000000</v>
          </cell>
          <cell r="R33">
            <v>-700000000</v>
          </cell>
          <cell r="S33">
            <v>0</v>
          </cell>
          <cell r="V33">
            <v>-700000000</v>
          </cell>
          <cell r="X33">
            <v>-700000000</v>
          </cell>
          <cell r="Y33">
            <v>-700000000</v>
          </cell>
          <cell r="Z33">
            <v>0</v>
          </cell>
        </row>
        <row r="34">
          <cell r="A34" t="str">
            <v>Intérieur</v>
          </cell>
          <cell r="B34" t="str">
            <v>Relations avec les collectivités territoriales</v>
          </cell>
          <cell r="C34" t="str">
            <v>Concours financiers aux communes et groupements de communes</v>
          </cell>
          <cell r="D34">
            <v>119</v>
          </cell>
          <cell r="E34" t="str">
            <v>t2</v>
          </cell>
          <cell r="F34" t="str">
            <v>119_t2</v>
          </cell>
          <cell r="H34">
            <v>0</v>
          </cell>
          <cell r="I34">
            <v>0</v>
          </cell>
        </row>
        <row r="35">
          <cell r="A35" t="str">
            <v>Intérieur</v>
          </cell>
          <cell r="B35" t="str">
            <v>Relations avec les collectivités territoriales</v>
          </cell>
          <cell r="C35" t="str">
            <v>Concours financiers aux communes et groupements de communes</v>
          </cell>
          <cell r="D35">
            <v>119</v>
          </cell>
          <cell r="E35" t="str">
            <v>ht2</v>
          </cell>
          <cell r="F35" t="str">
            <v>119_ht2</v>
          </cell>
          <cell r="H35">
            <v>815216264</v>
          </cell>
          <cell r="I35">
            <v>780505452</v>
          </cell>
          <cell r="K35">
            <v>48916864</v>
          </cell>
          <cell r="L35">
            <v>46834215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V35">
            <v>-10000000</v>
          </cell>
          <cell r="X35">
            <v>-10000000</v>
          </cell>
          <cell r="Y35">
            <v>0</v>
          </cell>
          <cell r="Z35">
            <v>-10000000</v>
          </cell>
        </row>
        <row r="36">
          <cell r="A36" t="str">
            <v>Intérieur</v>
          </cell>
          <cell r="B36" t="str">
            <v>Relations avec les collectivités territoriales</v>
          </cell>
          <cell r="C36" t="str">
            <v>Concours financiers aux départements</v>
          </cell>
          <cell r="D36">
            <v>120</v>
          </cell>
          <cell r="E36" t="str">
            <v>t2</v>
          </cell>
          <cell r="F36" t="str">
            <v>120_t2</v>
          </cell>
          <cell r="H36">
            <v>0</v>
          </cell>
          <cell r="I36">
            <v>0</v>
          </cell>
        </row>
        <row r="37">
          <cell r="A37" t="str">
            <v>Intérieur</v>
          </cell>
          <cell r="B37" t="str">
            <v>Relations avec les collectivités territoriales</v>
          </cell>
          <cell r="C37" t="str">
            <v>Concours financiers aux départements</v>
          </cell>
          <cell r="D37">
            <v>120</v>
          </cell>
          <cell r="E37" t="str">
            <v>ht2</v>
          </cell>
          <cell r="F37" t="str">
            <v>120_ht2</v>
          </cell>
          <cell r="H37">
            <v>491161405</v>
          </cell>
          <cell r="I37">
            <v>491161405</v>
          </cell>
          <cell r="K37">
            <v>29571561</v>
          </cell>
          <cell r="L37">
            <v>29571561</v>
          </cell>
          <cell r="O37">
            <v>-25600000</v>
          </cell>
          <cell r="Q37">
            <v>-25600000</v>
          </cell>
          <cell r="R37">
            <v>0</v>
          </cell>
          <cell r="S37">
            <v>-25600000</v>
          </cell>
          <cell r="V37">
            <v>-15000000</v>
          </cell>
          <cell r="X37">
            <v>-15000000</v>
          </cell>
          <cell r="Y37">
            <v>0</v>
          </cell>
          <cell r="Z37">
            <v>-15000000</v>
          </cell>
        </row>
        <row r="38">
          <cell r="A38" t="str">
            <v>Intérieur</v>
          </cell>
          <cell r="B38" t="str">
            <v>Relations avec les collectivités territoriales</v>
          </cell>
          <cell r="C38" t="str">
            <v>Concours financiers aux régions</v>
          </cell>
          <cell r="D38">
            <v>121</v>
          </cell>
          <cell r="E38" t="str">
            <v>t2</v>
          </cell>
          <cell r="F38" t="str">
            <v>121_t2</v>
          </cell>
          <cell r="H38">
            <v>0</v>
          </cell>
          <cell r="I38">
            <v>0</v>
          </cell>
        </row>
        <row r="39">
          <cell r="A39" t="str">
            <v>Intérieur</v>
          </cell>
          <cell r="B39" t="str">
            <v>Relations avec les collectivités territoriales</v>
          </cell>
          <cell r="C39" t="str">
            <v>Concours financiers aux régions</v>
          </cell>
          <cell r="D39">
            <v>121</v>
          </cell>
          <cell r="E39" t="str">
            <v>ht2</v>
          </cell>
          <cell r="F39" t="str">
            <v>121_ht2</v>
          </cell>
          <cell r="H39">
            <v>894680275</v>
          </cell>
          <cell r="I39">
            <v>894680275</v>
          </cell>
          <cell r="K39">
            <v>54326790</v>
          </cell>
          <cell r="L39">
            <v>54326790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Intérieur</v>
          </cell>
          <cell r="B40" t="str">
            <v>Relations avec les collectivités territoriales</v>
          </cell>
          <cell r="C40" t="str">
            <v>Concours spécifiques et administration</v>
          </cell>
          <cell r="D40">
            <v>122</v>
          </cell>
          <cell r="E40" t="str">
            <v>t2</v>
          </cell>
          <cell r="F40" t="str">
            <v>122_t2</v>
          </cell>
          <cell r="H40">
            <v>0</v>
          </cell>
          <cell r="I40">
            <v>0</v>
          </cell>
        </row>
        <row r="41">
          <cell r="A41" t="str">
            <v>Intérieur</v>
          </cell>
          <cell r="B41" t="str">
            <v>Relations avec les collectivités territoriales</v>
          </cell>
          <cell r="C41" t="str">
            <v>Concours spécifiques et administration</v>
          </cell>
          <cell r="D41">
            <v>122</v>
          </cell>
          <cell r="E41" t="str">
            <v>ht2</v>
          </cell>
          <cell r="F41" t="str">
            <v>122_ht2</v>
          </cell>
          <cell r="H41">
            <v>410074234</v>
          </cell>
          <cell r="I41">
            <v>403074234</v>
          </cell>
          <cell r="K41">
            <v>22681455</v>
          </cell>
          <cell r="L41">
            <v>22681455</v>
          </cell>
          <cell r="O41">
            <v>-2517500</v>
          </cell>
          <cell r="P41">
            <v>-117500</v>
          </cell>
          <cell r="Q41">
            <v>-2400000</v>
          </cell>
          <cell r="R41">
            <v>-117500</v>
          </cell>
          <cell r="S41">
            <v>-2400000</v>
          </cell>
          <cell r="V41">
            <v>-3117500</v>
          </cell>
          <cell r="W41">
            <v>-117500</v>
          </cell>
          <cell r="X41">
            <v>-3000000</v>
          </cell>
          <cell r="Y41">
            <v>-117500</v>
          </cell>
          <cell r="Z41">
            <v>-3000000</v>
          </cell>
        </row>
        <row r="42">
          <cell r="A42" t="str">
            <v>Intérieur</v>
          </cell>
          <cell r="B42" t="str">
            <v>Outre-mer</v>
          </cell>
          <cell r="C42" t="str">
            <v>Conditions de vie outre-mer</v>
          </cell>
          <cell r="D42">
            <v>123</v>
          </cell>
          <cell r="E42" t="str">
            <v>t2</v>
          </cell>
          <cell r="F42" t="str">
            <v>123_t2</v>
          </cell>
          <cell r="H42">
            <v>0</v>
          </cell>
          <cell r="I42">
            <v>0</v>
          </cell>
        </row>
        <row r="43">
          <cell r="A43" t="str">
            <v>Intérieur</v>
          </cell>
          <cell r="B43" t="str">
            <v>Outre-mer</v>
          </cell>
          <cell r="C43" t="str">
            <v>Conditions de vie outre-mer</v>
          </cell>
          <cell r="D43">
            <v>123</v>
          </cell>
          <cell r="E43" t="str">
            <v>ht2</v>
          </cell>
          <cell r="F43" t="str">
            <v>123_ht2</v>
          </cell>
          <cell r="H43">
            <v>808133797</v>
          </cell>
          <cell r="I43">
            <v>630692051</v>
          </cell>
          <cell r="K43">
            <v>48322076</v>
          </cell>
          <cell r="L43">
            <v>37675571</v>
          </cell>
          <cell r="Q43">
            <v>0</v>
          </cell>
          <cell r="X43">
            <v>0</v>
          </cell>
          <cell r="Y43">
            <v>0</v>
          </cell>
        </row>
        <row r="44">
          <cell r="A44" t="str">
            <v>TravailEmploiSanté</v>
          </cell>
          <cell r="B44" t="str">
            <v>Solidarité, insertion et égalité des chances</v>
          </cell>
          <cell r="C44" t="str">
            <v>Conduite et soutien des politiques sanitaires, sociales, du sport, de la jeunesse et de la vie associative</v>
          </cell>
          <cell r="D44">
            <v>124</v>
          </cell>
          <cell r="E44" t="str">
            <v>t2</v>
          </cell>
          <cell r="F44" t="str">
            <v>124_t2</v>
          </cell>
          <cell r="H44">
            <v>732252669</v>
          </cell>
          <cell r="I44">
            <v>732252669</v>
          </cell>
        </row>
        <row r="45">
          <cell r="A45" t="str">
            <v>TravailEmploiSanté</v>
          </cell>
          <cell r="B45" t="str">
            <v>Solidarité, insertion et égalité des chances</v>
          </cell>
          <cell r="C45" t="str">
            <v>Conduite et soutien des politiques sanitaires, sociales, du sport, de la jeunesse et de la vie associative</v>
          </cell>
          <cell r="D45">
            <v>124</v>
          </cell>
          <cell r="E45" t="str">
            <v>ht2</v>
          </cell>
          <cell r="F45" t="str">
            <v>124_ht2</v>
          </cell>
          <cell r="H45">
            <v>780755736</v>
          </cell>
          <cell r="I45">
            <v>749229281</v>
          </cell>
          <cell r="K45">
            <v>12183741</v>
          </cell>
          <cell r="L45">
            <v>10292154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Premier ministre</v>
          </cell>
          <cell r="B46" t="str">
            <v>Conseil et contrôle de l'État</v>
          </cell>
          <cell r="C46" t="str">
            <v>Conseil économique, social et environnemental</v>
          </cell>
          <cell r="D46">
            <v>126</v>
          </cell>
          <cell r="E46" t="str">
            <v>t2</v>
          </cell>
          <cell r="F46" t="str">
            <v>126_t2</v>
          </cell>
          <cell r="H46">
            <v>31011200</v>
          </cell>
          <cell r="I46">
            <v>31011200</v>
          </cell>
        </row>
        <row r="47">
          <cell r="A47" t="str">
            <v>Premier ministre</v>
          </cell>
          <cell r="B47" t="str">
            <v>Conseil et contrôle de l'État</v>
          </cell>
          <cell r="C47" t="str">
            <v>Conseil économique, social et environnemental</v>
          </cell>
          <cell r="D47">
            <v>126</v>
          </cell>
          <cell r="E47" t="str">
            <v>ht2</v>
          </cell>
          <cell r="F47" t="str">
            <v>126_ht2</v>
          </cell>
          <cell r="H47">
            <v>6462375</v>
          </cell>
          <cell r="I47">
            <v>6462375</v>
          </cell>
          <cell r="L47">
            <v>-30000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X47">
            <v>0</v>
          </cell>
        </row>
        <row r="48">
          <cell r="A48" t="str">
            <v>Intérieur</v>
          </cell>
          <cell r="B48" t="str">
            <v>Sécurité civile</v>
          </cell>
          <cell r="C48" t="str">
            <v>Coordination des moyens de secours</v>
          </cell>
          <cell r="D48">
            <v>128</v>
          </cell>
          <cell r="E48" t="str">
            <v>t2</v>
          </cell>
          <cell r="F48" t="str">
            <v>128_t2</v>
          </cell>
          <cell r="H48">
            <v>0</v>
          </cell>
          <cell r="I48">
            <v>0</v>
          </cell>
        </row>
        <row r="49">
          <cell r="A49" t="str">
            <v>Intérieur</v>
          </cell>
          <cell r="B49" t="str">
            <v>Sécurité civile</v>
          </cell>
          <cell r="C49" t="str">
            <v>Coordination des moyens de secours</v>
          </cell>
          <cell r="D49">
            <v>128</v>
          </cell>
          <cell r="E49" t="str">
            <v>ht2</v>
          </cell>
          <cell r="F49" t="str">
            <v>128_ht2</v>
          </cell>
          <cell r="H49">
            <v>155526152</v>
          </cell>
          <cell r="I49">
            <v>178598291</v>
          </cell>
          <cell r="K49">
            <v>9167556</v>
          </cell>
          <cell r="L49">
            <v>10551884</v>
          </cell>
          <cell r="O49">
            <v>-1556871</v>
          </cell>
          <cell r="P49">
            <v>4000</v>
          </cell>
          <cell r="Q49">
            <v>-1560871</v>
          </cell>
          <cell r="R49">
            <v>0</v>
          </cell>
          <cell r="S49">
            <v>-1560871</v>
          </cell>
          <cell r="V49">
            <v>-1556871</v>
          </cell>
          <cell r="W49">
            <v>4000</v>
          </cell>
          <cell r="X49">
            <v>-1560871</v>
          </cell>
          <cell r="Y49">
            <v>0</v>
          </cell>
          <cell r="Z49">
            <v>-1560871</v>
          </cell>
        </row>
        <row r="50">
          <cell r="A50" t="str">
            <v>Premier ministre</v>
          </cell>
          <cell r="B50" t="str">
            <v>Direction de l'action du Gouvernement</v>
          </cell>
          <cell r="C50" t="str">
            <v>Coordination du travail gouvernemental</v>
          </cell>
          <cell r="D50">
            <v>129</v>
          </cell>
          <cell r="E50" t="str">
            <v>t2</v>
          </cell>
          <cell r="F50" t="str">
            <v>129_t2</v>
          </cell>
          <cell r="H50">
            <v>254065433</v>
          </cell>
          <cell r="I50">
            <v>254065433</v>
          </cell>
        </row>
        <row r="51">
          <cell r="A51" t="str">
            <v>Premier ministre</v>
          </cell>
          <cell r="B51" t="str">
            <v>Direction de l'action du Gouvernement</v>
          </cell>
          <cell r="C51" t="str">
            <v>Coordination du travail gouvernemental</v>
          </cell>
          <cell r="D51">
            <v>129</v>
          </cell>
          <cell r="E51" t="str">
            <v>ht2</v>
          </cell>
          <cell r="F51" t="str">
            <v>129_ht2</v>
          </cell>
          <cell r="H51">
            <v>356708614</v>
          </cell>
          <cell r="I51">
            <v>345735077</v>
          </cell>
          <cell r="K51">
            <v>19619811</v>
          </cell>
          <cell r="L51">
            <v>18631399</v>
          </cell>
          <cell r="O51">
            <v>-8987977</v>
          </cell>
          <cell r="Q51">
            <v>-8987977</v>
          </cell>
          <cell r="R51">
            <v>0</v>
          </cell>
          <cell r="S51">
            <v>-8987977</v>
          </cell>
          <cell r="V51">
            <v>-8987977</v>
          </cell>
          <cell r="X51">
            <v>-8987977</v>
          </cell>
          <cell r="Y51">
            <v>0</v>
          </cell>
          <cell r="Z51">
            <v>-8987977</v>
          </cell>
        </row>
        <row r="52">
          <cell r="A52" t="str">
            <v>Culture</v>
          </cell>
          <cell r="B52" t="str">
            <v>Culture</v>
          </cell>
          <cell r="C52" t="str">
            <v>Création</v>
          </cell>
          <cell r="D52">
            <v>131</v>
          </cell>
          <cell r="E52" t="str">
            <v>t2</v>
          </cell>
          <cell r="F52" t="str">
            <v>131_t2</v>
          </cell>
          <cell r="H52">
            <v>0</v>
          </cell>
          <cell r="I52">
            <v>0</v>
          </cell>
        </row>
        <row r="53">
          <cell r="A53" t="str">
            <v>Culture</v>
          </cell>
          <cell r="B53" t="str">
            <v>Culture</v>
          </cell>
          <cell r="C53" t="str">
            <v>Création</v>
          </cell>
          <cell r="D53">
            <v>131</v>
          </cell>
          <cell r="E53" t="str">
            <v>ht2</v>
          </cell>
          <cell r="F53" t="str">
            <v>131_ht2</v>
          </cell>
          <cell r="H53">
            <v>735662086</v>
          </cell>
          <cell r="I53">
            <v>787892086</v>
          </cell>
          <cell r="K53">
            <v>31886776</v>
          </cell>
          <cell r="L53">
            <v>35020576</v>
          </cell>
          <cell r="O53">
            <v>-3500500</v>
          </cell>
          <cell r="P53">
            <v>-500</v>
          </cell>
          <cell r="Q53">
            <v>-3500000</v>
          </cell>
          <cell r="R53">
            <v>-500</v>
          </cell>
          <cell r="S53">
            <v>-3500000</v>
          </cell>
          <cell r="V53">
            <v>-3500500</v>
          </cell>
          <cell r="W53">
            <v>-500</v>
          </cell>
          <cell r="X53">
            <v>-3500000</v>
          </cell>
          <cell r="Y53">
            <v>-500</v>
          </cell>
          <cell r="Z53">
            <v>-3500000</v>
          </cell>
        </row>
        <row r="54">
          <cell r="A54" t="str">
            <v>Économie</v>
          </cell>
          <cell r="B54" t="str">
            <v>Économie</v>
          </cell>
          <cell r="C54" t="str">
            <v>Développement des entreprises et de l'emploi</v>
          </cell>
          <cell r="D54">
            <v>134</v>
          </cell>
          <cell r="E54" t="str">
            <v>t2</v>
          </cell>
          <cell r="F54" t="str">
            <v>134_t2</v>
          </cell>
          <cell r="H54">
            <v>415771739</v>
          </cell>
          <cell r="I54">
            <v>415771739</v>
          </cell>
        </row>
        <row r="55">
          <cell r="A55" t="str">
            <v>Économie</v>
          </cell>
          <cell r="B55" t="str">
            <v>Économie</v>
          </cell>
          <cell r="C55" t="str">
            <v>Développement des entreprises et de l'emploi</v>
          </cell>
          <cell r="D55">
            <v>134</v>
          </cell>
          <cell r="E55" t="str">
            <v>ht2</v>
          </cell>
          <cell r="F55" t="str">
            <v>134_ht2</v>
          </cell>
          <cell r="H55">
            <v>584782433</v>
          </cell>
          <cell r="I55">
            <v>597124850</v>
          </cell>
          <cell r="K55">
            <v>29879386</v>
          </cell>
          <cell r="L55">
            <v>30619931</v>
          </cell>
          <cell r="R55">
            <v>0</v>
          </cell>
          <cell r="Y55">
            <v>0</v>
          </cell>
        </row>
        <row r="56">
          <cell r="A56" t="str">
            <v>Écologie</v>
          </cell>
          <cell r="B56" t="str">
            <v>Ville et logement</v>
          </cell>
          <cell r="C56" t="str">
            <v>Développement et amélioration de l'offre de logement</v>
          </cell>
          <cell r="D56">
            <v>135</v>
          </cell>
          <cell r="E56" t="str">
            <v>t2</v>
          </cell>
          <cell r="F56" t="str">
            <v>135_t2</v>
          </cell>
          <cell r="H56">
            <v>0</v>
          </cell>
          <cell r="I56">
            <v>0</v>
          </cell>
        </row>
        <row r="57">
          <cell r="A57" t="str">
            <v>Écologie</v>
          </cell>
          <cell r="B57" t="str">
            <v>Ville et logement</v>
          </cell>
          <cell r="C57" t="str">
            <v>Développement et amélioration de l'offre de logement</v>
          </cell>
          <cell r="D57">
            <v>135</v>
          </cell>
          <cell r="E57" t="str">
            <v>ht2</v>
          </cell>
          <cell r="F57" t="str">
            <v>135_ht2</v>
          </cell>
          <cell r="H57">
            <v>496136086</v>
          </cell>
          <cell r="I57">
            <v>359849586</v>
          </cell>
          <cell r="K57">
            <v>29674203</v>
          </cell>
          <cell r="L57">
            <v>21497013</v>
          </cell>
          <cell r="O57">
            <v>-11500902</v>
          </cell>
          <cell r="Q57">
            <v>-11500902</v>
          </cell>
          <cell r="R57">
            <v>0</v>
          </cell>
          <cell r="S57">
            <v>-11500902</v>
          </cell>
          <cell r="V57">
            <v>-11500902</v>
          </cell>
          <cell r="X57">
            <v>-11500902</v>
          </cell>
          <cell r="Y57">
            <v>0</v>
          </cell>
          <cell r="Z57">
            <v>-11500902</v>
          </cell>
        </row>
        <row r="58">
          <cell r="A58" t="str">
            <v>Solidarités</v>
          </cell>
          <cell r="B58" t="str">
            <v>Solidarité, insertion et égalité des chances</v>
          </cell>
          <cell r="C58" t="str">
            <v>Égalité entre les hommes et les femmes</v>
          </cell>
          <cell r="D58">
            <v>137</v>
          </cell>
          <cell r="E58" t="str">
            <v>t2</v>
          </cell>
          <cell r="F58" t="str">
            <v>137_t2</v>
          </cell>
          <cell r="H58">
            <v>0</v>
          </cell>
          <cell r="I58">
            <v>0</v>
          </cell>
        </row>
        <row r="59">
          <cell r="A59" t="str">
            <v>Solidarités</v>
          </cell>
          <cell r="B59" t="str">
            <v>Solidarité, insertion et égalité des chances</v>
          </cell>
          <cell r="C59" t="str">
            <v>Égalité entre les hommes et les femmes</v>
          </cell>
          <cell r="D59">
            <v>137</v>
          </cell>
          <cell r="E59" t="str">
            <v>ht2</v>
          </cell>
          <cell r="F59" t="str">
            <v>137_ht2</v>
          </cell>
          <cell r="H59">
            <v>20264381</v>
          </cell>
          <cell r="I59">
            <v>20264381</v>
          </cell>
          <cell r="K59">
            <v>1205045</v>
          </cell>
          <cell r="L59">
            <v>1205045</v>
          </cell>
          <cell r="O59">
            <v>-800000</v>
          </cell>
          <cell r="Q59">
            <v>-800000</v>
          </cell>
          <cell r="R59">
            <v>0</v>
          </cell>
          <cell r="S59">
            <v>-800000</v>
          </cell>
          <cell r="V59">
            <v>-800000</v>
          </cell>
          <cell r="X59">
            <v>-800000</v>
          </cell>
          <cell r="Y59">
            <v>0</v>
          </cell>
          <cell r="Z59">
            <v>-800000</v>
          </cell>
        </row>
        <row r="60">
          <cell r="A60" t="str">
            <v>Intérieur</v>
          </cell>
          <cell r="B60" t="str">
            <v>Outre-mer</v>
          </cell>
          <cell r="C60" t="str">
            <v>Emploi outre-mer</v>
          </cell>
          <cell r="D60">
            <v>138</v>
          </cell>
          <cell r="E60" t="str">
            <v>t2</v>
          </cell>
          <cell r="F60" t="str">
            <v>138_t2</v>
          </cell>
          <cell r="H60">
            <v>133587347</v>
          </cell>
          <cell r="I60">
            <v>133587347</v>
          </cell>
        </row>
        <row r="61">
          <cell r="A61" t="str">
            <v>Intérieur</v>
          </cell>
          <cell r="B61" t="str">
            <v>Outre-mer</v>
          </cell>
          <cell r="C61" t="str">
            <v>Emploi outre-mer</v>
          </cell>
          <cell r="D61">
            <v>138</v>
          </cell>
          <cell r="E61" t="str">
            <v>ht2</v>
          </cell>
          <cell r="F61" t="str">
            <v>138_ht2</v>
          </cell>
          <cell r="H61">
            <v>1179284628</v>
          </cell>
          <cell r="I61">
            <v>1204504628</v>
          </cell>
          <cell r="K61">
            <v>70696801</v>
          </cell>
          <cell r="L61">
            <v>72210001</v>
          </cell>
          <cell r="O61">
            <v>-25000000</v>
          </cell>
          <cell r="Q61">
            <v>-25000000</v>
          </cell>
          <cell r="R61">
            <v>0</v>
          </cell>
          <cell r="S61">
            <v>-25000000</v>
          </cell>
          <cell r="V61">
            <v>-25000000</v>
          </cell>
          <cell r="X61">
            <v>-25000000</v>
          </cell>
          <cell r="Y61">
            <v>0</v>
          </cell>
          <cell r="Z61">
            <v>-25000000</v>
          </cell>
        </row>
        <row r="62">
          <cell r="A62" t="str">
            <v>Éducation</v>
          </cell>
          <cell r="B62" t="str">
            <v>Enseignement scolaire</v>
          </cell>
          <cell r="C62" t="str">
            <v>Enseignement privé du premier et du second degrés</v>
          </cell>
          <cell r="D62">
            <v>139</v>
          </cell>
          <cell r="E62" t="str">
            <v>t2</v>
          </cell>
          <cell r="F62" t="str">
            <v>139_t2</v>
          </cell>
          <cell r="H62">
            <v>6326954441</v>
          </cell>
          <cell r="I62">
            <v>6326954441</v>
          </cell>
        </row>
        <row r="63">
          <cell r="A63" t="str">
            <v>Éducation</v>
          </cell>
          <cell r="B63" t="str">
            <v>Enseignement scolaire</v>
          </cell>
          <cell r="C63" t="str">
            <v>Enseignement privé du premier et du second degrés</v>
          </cell>
          <cell r="D63">
            <v>139</v>
          </cell>
          <cell r="E63" t="str">
            <v>ht2</v>
          </cell>
          <cell r="F63" t="str">
            <v>139_ht2</v>
          </cell>
          <cell r="H63">
            <v>771485350</v>
          </cell>
          <cell r="I63">
            <v>771485350</v>
          </cell>
          <cell r="K63">
            <v>11154494</v>
          </cell>
          <cell r="L63">
            <v>11154494</v>
          </cell>
          <cell r="O63">
            <v>-1000000</v>
          </cell>
          <cell r="Q63">
            <v>-1000000</v>
          </cell>
          <cell r="R63">
            <v>0</v>
          </cell>
          <cell r="S63">
            <v>-1000000</v>
          </cell>
          <cell r="V63">
            <v>-1000000</v>
          </cell>
          <cell r="X63">
            <v>-1000000</v>
          </cell>
          <cell r="Y63">
            <v>0</v>
          </cell>
          <cell r="Z63">
            <v>-1000000</v>
          </cell>
        </row>
        <row r="64">
          <cell r="A64" t="str">
            <v>Éducation</v>
          </cell>
          <cell r="B64" t="str">
            <v>Enseignement scolaire</v>
          </cell>
          <cell r="C64" t="str">
            <v>Enseignement scolaire public du premier degré</v>
          </cell>
          <cell r="D64">
            <v>140</v>
          </cell>
          <cell r="E64" t="str">
            <v>t2</v>
          </cell>
          <cell r="F64" t="str">
            <v>140_t2</v>
          </cell>
          <cell r="H64">
            <v>18100175219</v>
          </cell>
          <cell r="I64">
            <v>18101175219</v>
          </cell>
        </row>
        <row r="65">
          <cell r="A65" t="str">
            <v>Éducation</v>
          </cell>
          <cell r="B65" t="str">
            <v>Enseignement scolaire</v>
          </cell>
          <cell r="C65" t="str">
            <v>Enseignement scolaire public du premier degré</v>
          </cell>
          <cell r="D65">
            <v>140</v>
          </cell>
          <cell r="E65" t="str">
            <v>ht2</v>
          </cell>
          <cell r="F65" t="str">
            <v>140_ht2</v>
          </cell>
          <cell r="H65">
            <v>40584119</v>
          </cell>
          <cell r="I65">
            <v>40584119</v>
          </cell>
          <cell r="K65">
            <v>2422777</v>
          </cell>
          <cell r="L65">
            <v>2422777</v>
          </cell>
          <cell r="O65">
            <v>-268000</v>
          </cell>
          <cell r="Q65">
            <v>-268000</v>
          </cell>
          <cell r="R65">
            <v>0</v>
          </cell>
          <cell r="S65">
            <v>-268000</v>
          </cell>
          <cell r="V65">
            <v>-268000</v>
          </cell>
          <cell r="X65">
            <v>-268000</v>
          </cell>
          <cell r="Y65">
            <v>0</v>
          </cell>
          <cell r="Z65">
            <v>-268000</v>
          </cell>
        </row>
        <row r="66">
          <cell r="A66" t="str">
            <v>Éducation</v>
          </cell>
          <cell r="B66" t="str">
            <v>Enseignement scolaire</v>
          </cell>
          <cell r="C66" t="str">
            <v>Enseignement scolaire public du second degré</v>
          </cell>
          <cell r="D66">
            <v>141</v>
          </cell>
          <cell r="E66" t="str">
            <v>t2</v>
          </cell>
          <cell r="F66" t="str">
            <v>141_t2</v>
          </cell>
          <cell r="H66">
            <v>29493579505</v>
          </cell>
          <cell r="I66">
            <v>29493579505</v>
          </cell>
        </row>
        <row r="67">
          <cell r="A67" t="str">
            <v>Éducation</v>
          </cell>
          <cell r="B67" t="str">
            <v>Enseignement scolaire</v>
          </cell>
          <cell r="C67" t="str">
            <v>Enseignement scolaire public du second degré</v>
          </cell>
          <cell r="D67">
            <v>141</v>
          </cell>
          <cell r="E67" t="str">
            <v>ht2</v>
          </cell>
          <cell r="F67" t="str">
            <v>141_ht2</v>
          </cell>
          <cell r="H67">
            <v>147786840</v>
          </cell>
          <cell r="I67">
            <v>147786840</v>
          </cell>
          <cell r="K67">
            <v>8829231</v>
          </cell>
          <cell r="L67">
            <v>8829231</v>
          </cell>
          <cell r="O67">
            <v>-1000000</v>
          </cell>
          <cell r="Q67">
            <v>-1000000</v>
          </cell>
          <cell r="R67">
            <v>0</v>
          </cell>
          <cell r="S67">
            <v>-1000000</v>
          </cell>
          <cell r="V67">
            <v>-1000000</v>
          </cell>
          <cell r="X67">
            <v>-1000000</v>
          </cell>
          <cell r="Y67">
            <v>0</v>
          </cell>
          <cell r="Z67">
            <v>-1000000</v>
          </cell>
        </row>
        <row r="68">
          <cell r="A68" t="str">
            <v>Agriculture</v>
          </cell>
          <cell r="B68" t="str">
            <v>Recherche et enseignement supérieur</v>
          </cell>
          <cell r="C68" t="str">
            <v>Enseignement supérieur et recherche agricoles</v>
          </cell>
          <cell r="D68">
            <v>142</v>
          </cell>
          <cell r="E68" t="str">
            <v>t2</v>
          </cell>
          <cell r="F68" t="str">
            <v>142_t2</v>
          </cell>
          <cell r="H68">
            <v>186279134</v>
          </cell>
          <cell r="I68">
            <v>186279134</v>
          </cell>
        </row>
        <row r="69">
          <cell r="A69" t="str">
            <v>Agriculture</v>
          </cell>
          <cell r="B69" t="str">
            <v>Recherche et enseignement supérieur</v>
          </cell>
          <cell r="C69" t="str">
            <v>Enseignement supérieur et recherche agricoles</v>
          </cell>
          <cell r="D69">
            <v>142</v>
          </cell>
          <cell r="E69" t="str">
            <v>ht2</v>
          </cell>
          <cell r="F69" t="str">
            <v>142_ht2</v>
          </cell>
          <cell r="H69">
            <v>119241667</v>
          </cell>
          <cell r="I69">
            <v>120763667</v>
          </cell>
          <cell r="K69">
            <v>5389358</v>
          </cell>
          <cell r="L69">
            <v>5452908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Agriculture</v>
          </cell>
          <cell r="B70" t="str">
            <v>Enseignement scolaire</v>
          </cell>
          <cell r="C70" t="str">
            <v>Enseignement technique agricole</v>
          </cell>
          <cell r="D70">
            <v>143</v>
          </cell>
          <cell r="E70" t="str">
            <v>t2</v>
          </cell>
          <cell r="F70" t="str">
            <v>143_t2</v>
          </cell>
          <cell r="H70">
            <v>830993637</v>
          </cell>
          <cell r="I70">
            <v>830993637</v>
          </cell>
        </row>
        <row r="71">
          <cell r="A71" t="str">
            <v>Agriculture</v>
          </cell>
          <cell r="B71" t="str">
            <v>Enseignement scolaire</v>
          </cell>
          <cell r="C71" t="str">
            <v>Enseignement technique agricole</v>
          </cell>
          <cell r="D71">
            <v>143</v>
          </cell>
          <cell r="E71" t="str">
            <v>ht2</v>
          </cell>
          <cell r="F71" t="str">
            <v>143_ht2</v>
          </cell>
          <cell r="H71">
            <v>486389500</v>
          </cell>
          <cell r="I71">
            <v>473645835</v>
          </cell>
          <cell r="K71">
            <v>27179153</v>
          </cell>
          <cell r="L71">
            <v>26414533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Défense</v>
          </cell>
          <cell r="B72" t="str">
            <v>Défense</v>
          </cell>
          <cell r="C72" t="str">
            <v>Environnement et prospective de la politique de défense</v>
          </cell>
          <cell r="D72">
            <v>144</v>
          </cell>
          <cell r="E72" t="str">
            <v>t2</v>
          </cell>
          <cell r="F72" t="str">
            <v>144_t2</v>
          </cell>
          <cell r="H72">
            <v>597491095</v>
          </cell>
          <cell r="I72">
            <v>597491095</v>
          </cell>
        </row>
        <row r="73">
          <cell r="A73" t="str">
            <v>Défense</v>
          </cell>
          <cell r="B73" t="str">
            <v>Défense</v>
          </cell>
          <cell r="C73" t="str">
            <v>Environnement et prospective de la politique de défense</v>
          </cell>
          <cell r="D73">
            <v>144</v>
          </cell>
          <cell r="E73" t="str">
            <v>ht2</v>
          </cell>
          <cell r="F73" t="str">
            <v>144_ht2</v>
          </cell>
          <cell r="H73">
            <v>1315848526</v>
          </cell>
          <cell r="I73">
            <v>1201957139</v>
          </cell>
          <cell r="K73">
            <v>69356635</v>
          </cell>
          <cell r="L73">
            <v>62523152</v>
          </cell>
          <cell r="O73">
            <v>-18200000</v>
          </cell>
          <cell r="Q73">
            <v>-18200000</v>
          </cell>
          <cell r="R73">
            <v>0</v>
          </cell>
          <cell r="S73">
            <v>-18200000</v>
          </cell>
          <cell r="V73">
            <v>-18200000</v>
          </cell>
          <cell r="X73">
            <v>-18200000</v>
          </cell>
          <cell r="Y73">
            <v>0</v>
          </cell>
          <cell r="Z73">
            <v>-18200000</v>
          </cell>
        </row>
        <row r="74">
          <cell r="A74" t="str">
            <v>Économie</v>
          </cell>
          <cell r="B74" t="str">
            <v>Engagements financiers de l'État</v>
          </cell>
          <cell r="C74" t="str">
            <v>Épargne</v>
          </cell>
          <cell r="D74">
            <v>145</v>
          </cell>
          <cell r="E74" t="str">
            <v>t2</v>
          </cell>
          <cell r="F74" t="str">
            <v>145_t2</v>
          </cell>
          <cell r="H74">
            <v>0</v>
          </cell>
          <cell r="I74">
            <v>0</v>
          </cell>
        </row>
        <row r="75">
          <cell r="A75" t="str">
            <v>Économie</v>
          </cell>
          <cell r="B75" t="str">
            <v>Engagements financiers de l'État</v>
          </cell>
          <cell r="C75" t="str">
            <v>Épargne</v>
          </cell>
          <cell r="D75">
            <v>145</v>
          </cell>
          <cell r="E75" t="str">
            <v>ht2</v>
          </cell>
          <cell r="F75" t="str">
            <v>145_ht2</v>
          </cell>
          <cell r="H75">
            <v>773776591</v>
          </cell>
          <cell r="I75">
            <v>773776591</v>
          </cell>
          <cell r="K75">
            <v>46426595</v>
          </cell>
          <cell r="L75">
            <v>46426595</v>
          </cell>
          <cell r="O75">
            <v>-120000000</v>
          </cell>
          <cell r="Q75">
            <v>-120000000</v>
          </cell>
          <cell r="R75">
            <v>-46426595</v>
          </cell>
          <cell r="S75">
            <v>-73573405</v>
          </cell>
          <cell r="V75">
            <v>-120000000</v>
          </cell>
          <cell r="X75">
            <v>-120000000</v>
          </cell>
          <cell r="Y75">
            <v>-46426595</v>
          </cell>
          <cell r="Z75">
            <v>-73573405</v>
          </cell>
        </row>
        <row r="76">
          <cell r="A76" t="str">
            <v>Défense</v>
          </cell>
          <cell r="B76" t="str">
            <v>Défense</v>
          </cell>
          <cell r="C76" t="str">
            <v>Équipement des forces</v>
          </cell>
          <cell r="D76">
            <v>146</v>
          </cell>
          <cell r="E76" t="str">
            <v>t2</v>
          </cell>
          <cell r="F76" t="str">
            <v>146_t2</v>
          </cell>
          <cell r="H76">
            <v>1894615239</v>
          </cell>
          <cell r="I76">
            <v>1894615239</v>
          </cell>
        </row>
        <row r="77">
          <cell r="A77" t="str">
            <v>Défense</v>
          </cell>
          <cell r="B77" t="str">
            <v>Défense</v>
          </cell>
          <cell r="C77" t="str">
            <v>Équipement des forces</v>
          </cell>
          <cell r="D77">
            <v>146</v>
          </cell>
          <cell r="E77" t="str">
            <v>ht2</v>
          </cell>
          <cell r="F77" t="str">
            <v>146_ht2</v>
          </cell>
          <cell r="H77">
            <v>9992779242</v>
          </cell>
          <cell r="I77">
            <v>9157746296</v>
          </cell>
          <cell r="K77">
            <v>573961308</v>
          </cell>
          <cell r="L77">
            <v>524699331</v>
          </cell>
          <cell r="O77">
            <v>-252460000</v>
          </cell>
          <cell r="Q77">
            <v>-252460000</v>
          </cell>
          <cell r="R77">
            <v>0</v>
          </cell>
          <cell r="S77">
            <v>-252460000</v>
          </cell>
          <cell r="V77">
            <v>-202460000</v>
          </cell>
          <cell r="X77">
            <v>-202460000</v>
          </cell>
          <cell r="Y77">
            <v>0</v>
          </cell>
          <cell r="Z77">
            <v>-202460000</v>
          </cell>
        </row>
        <row r="78">
          <cell r="A78" t="str">
            <v>Ville</v>
          </cell>
          <cell r="B78" t="str">
            <v>Ville et logement</v>
          </cell>
          <cell r="C78" t="str">
            <v>Politique de la ville et Grand Paris</v>
          </cell>
          <cell r="D78">
            <v>147</v>
          </cell>
          <cell r="E78" t="str">
            <v>t2</v>
          </cell>
          <cell r="F78" t="str">
            <v>147_t2</v>
          </cell>
          <cell r="H78">
            <v>0</v>
          </cell>
          <cell r="I78">
            <v>0</v>
          </cell>
        </row>
        <row r="79">
          <cell r="A79" t="str">
            <v>Ville</v>
          </cell>
          <cell r="B79" t="str">
            <v>Ville et logement</v>
          </cell>
          <cell r="C79" t="str">
            <v>Politique de la ville et Grand Paris</v>
          </cell>
          <cell r="D79">
            <v>147</v>
          </cell>
          <cell r="E79" t="str">
            <v>ht2</v>
          </cell>
          <cell r="F79" t="str">
            <v>147_ht2</v>
          </cell>
          <cell r="H79">
            <v>527440722</v>
          </cell>
          <cell r="I79">
            <v>539982832</v>
          </cell>
          <cell r="K79">
            <v>30997726</v>
          </cell>
          <cell r="L79">
            <v>31750253</v>
          </cell>
          <cell r="O79">
            <v>-7500000</v>
          </cell>
          <cell r="Q79">
            <v>-7500000</v>
          </cell>
          <cell r="R79">
            <v>0</v>
          </cell>
          <cell r="S79">
            <v>-7500000</v>
          </cell>
          <cell r="V79">
            <v>-7500000</v>
          </cell>
          <cell r="X79">
            <v>-7500000</v>
          </cell>
          <cell r="Y79">
            <v>0</v>
          </cell>
          <cell r="Z79">
            <v>-7500000</v>
          </cell>
        </row>
        <row r="80">
          <cell r="A80" t="str">
            <v>Fonction publique</v>
          </cell>
          <cell r="B80" t="str">
            <v>Gestion des finances publiques et des ressources humaines</v>
          </cell>
          <cell r="C80" t="str">
            <v>Fonction publique</v>
          </cell>
          <cell r="D80">
            <v>148</v>
          </cell>
          <cell r="E80" t="str">
            <v>t2</v>
          </cell>
          <cell r="F80" t="str">
            <v>148_t2</v>
          </cell>
          <cell r="H80">
            <v>249584</v>
          </cell>
          <cell r="I80">
            <v>249584</v>
          </cell>
        </row>
        <row r="81">
          <cell r="A81" t="str">
            <v>Fonction publique</v>
          </cell>
          <cell r="B81" t="str">
            <v>Gestion des finances publiques et des ressources humaines</v>
          </cell>
          <cell r="C81" t="str">
            <v>Fonction publique</v>
          </cell>
          <cell r="D81">
            <v>148</v>
          </cell>
          <cell r="E81" t="str">
            <v>ht2</v>
          </cell>
          <cell r="F81" t="str">
            <v>148_ht2</v>
          </cell>
          <cell r="H81">
            <v>223278977</v>
          </cell>
          <cell r="I81">
            <v>225590627</v>
          </cell>
          <cell r="K81">
            <v>10078502</v>
          </cell>
          <cell r="L81">
            <v>10217201</v>
          </cell>
          <cell r="O81">
            <v>-10000000</v>
          </cell>
          <cell r="Q81">
            <v>-10000000</v>
          </cell>
          <cell r="R81">
            <v>0</v>
          </cell>
          <cell r="S81">
            <v>-10000000</v>
          </cell>
          <cell r="V81">
            <v>-10000000</v>
          </cell>
          <cell r="X81">
            <v>-10000000</v>
          </cell>
          <cell r="Y81">
            <v>0</v>
          </cell>
          <cell r="Z81">
            <v>-10000000</v>
          </cell>
        </row>
        <row r="82">
          <cell r="A82" t="str">
            <v>Agriculture</v>
          </cell>
          <cell r="B82" t="str">
            <v>Agriculture, pêche, alimentation, forêt et affaires rurales</v>
          </cell>
          <cell r="C82" t="str">
            <v>Forêt</v>
          </cell>
          <cell r="D82">
            <v>149</v>
          </cell>
          <cell r="E82" t="str">
            <v>t2</v>
          </cell>
          <cell r="F82" t="str">
            <v>149_t2</v>
          </cell>
          <cell r="H82">
            <v>0</v>
          </cell>
          <cell r="I82">
            <v>0</v>
          </cell>
        </row>
        <row r="83">
          <cell r="A83" t="str">
            <v>Agriculture</v>
          </cell>
          <cell r="B83" t="str">
            <v>Agriculture, pêche, alimentation, forêt et affaires rurales</v>
          </cell>
          <cell r="C83" t="str">
            <v>Forêt</v>
          </cell>
          <cell r="D83">
            <v>149</v>
          </cell>
          <cell r="E83" t="str">
            <v>ht2</v>
          </cell>
          <cell r="F83" t="str">
            <v>149_ht2</v>
          </cell>
          <cell r="H83">
            <v>352782196</v>
          </cell>
          <cell r="I83">
            <v>361541492</v>
          </cell>
          <cell r="K83">
            <v>14375032</v>
          </cell>
          <cell r="L83">
            <v>14900591</v>
          </cell>
          <cell r="O83">
            <v>-3100000</v>
          </cell>
          <cell r="Q83">
            <v>-3100000</v>
          </cell>
          <cell r="R83">
            <v>0</v>
          </cell>
          <cell r="S83">
            <v>-3100000</v>
          </cell>
          <cell r="V83">
            <v>-3100000</v>
          </cell>
          <cell r="X83">
            <v>-3100000</v>
          </cell>
          <cell r="Y83">
            <v>0</v>
          </cell>
          <cell r="Z83">
            <v>-3100000</v>
          </cell>
        </row>
        <row r="84">
          <cell r="A84" t="str">
            <v>Enseign sup et rech</v>
          </cell>
          <cell r="B84" t="str">
            <v>Recherche et enseignement supérieur</v>
          </cell>
          <cell r="C84" t="str">
            <v>Formations supérieures et recherche universitaire</v>
          </cell>
          <cell r="D84">
            <v>150</v>
          </cell>
          <cell r="E84" t="str">
            <v>t2</v>
          </cell>
          <cell r="F84" t="str">
            <v>150_t2</v>
          </cell>
          <cell r="H84">
            <v>1127335691</v>
          </cell>
          <cell r="I84">
            <v>1127335691</v>
          </cell>
        </row>
        <row r="85">
          <cell r="A85" t="str">
            <v>Enseign sup et rech</v>
          </cell>
          <cell r="B85" t="str">
            <v>Recherche et enseignement supérieur</v>
          </cell>
          <cell r="C85" t="str">
            <v>Formations supérieures et recherche universitaire</v>
          </cell>
          <cell r="D85">
            <v>150</v>
          </cell>
          <cell r="E85" t="str">
            <v>ht2</v>
          </cell>
          <cell r="F85" t="str">
            <v>150_ht2</v>
          </cell>
          <cell r="H85">
            <v>11637444756</v>
          </cell>
          <cell r="I85">
            <v>11383836728</v>
          </cell>
          <cell r="K85">
            <v>330751455</v>
          </cell>
          <cell r="L85">
            <v>97781582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Affaires étrangères</v>
          </cell>
          <cell r="B86" t="str">
            <v>Action extérieure de l'État</v>
          </cell>
          <cell r="C86" t="str">
            <v>Français à l'étranger et affaires consulaires</v>
          </cell>
          <cell r="D86">
            <v>151</v>
          </cell>
          <cell r="E86" t="str">
            <v>t2</v>
          </cell>
          <cell r="F86" t="str">
            <v>151_t2</v>
          </cell>
          <cell r="H86">
            <v>200738503</v>
          </cell>
          <cell r="I86">
            <v>200738503</v>
          </cell>
        </row>
        <row r="87">
          <cell r="A87" t="str">
            <v>Affaires étrangères</v>
          </cell>
          <cell r="B87" t="str">
            <v>Action extérieure de l'État</v>
          </cell>
          <cell r="C87" t="str">
            <v>Français à l'étranger et affaires consulaires</v>
          </cell>
          <cell r="D87">
            <v>151</v>
          </cell>
          <cell r="E87" t="str">
            <v>ht2</v>
          </cell>
          <cell r="F87" t="str">
            <v>151_ht2</v>
          </cell>
          <cell r="H87">
            <v>167780000</v>
          </cell>
          <cell r="I87">
            <v>167780000</v>
          </cell>
          <cell r="K87">
            <v>10054964</v>
          </cell>
          <cell r="L87">
            <v>10054964</v>
          </cell>
          <cell r="O87">
            <v>-1137000</v>
          </cell>
          <cell r="P87">
            <v>-37000</v>
          </cell>
          <cell r="Q87">
            <v>-1100000</v>
          </cell>
          <cell r="R87">
            <v>-37000</v>
          </cell>
          <cell r="S87">
            <v>-1100000</v>
          </cell>
          <cell r="V87">
            <v>-1137000</v>
          </cell>
          <cell r="W87">
            <v>-37000</v>
          </cell>
          <cell r="X87">
            <v>-1100000</v>
          </cell>
          <cell r="Y87">
            <v>-37000</v>
          </cell>
          <cell r="Z87">
            <v>-1100000</v>
          </cell>
        </row>
        <row r="88">
          <cell r="A88" t="str">
            <v>Intérieur</v>
          </cell>
          <cell r="B88" t="str">
            <v>Sécurité</v>
          </cell>
          <cell r="C88" t="str">
            <v>Gendarmerie nationale</v>
          </cell>
          <cell r="D88">
            <v>152</v>
          </cell>
          <cell r="E88" t="str">
            <v>t2</v>
          </cell>
          <cell r="F88" t="str">
            <v>152_t2</v>
          </cell>
          <cell r="H88">
            <v>6657125978</v>
          </cell>
          <cell r="I88">
            <v>6657125978</v>
          </cell>
        </row>
        <row r="89">
          <cell r="A89" t="str">
            <v>Intérieur</v>
          </cell>
          <cell r="B89" t="str">
            <v>Sécurité</v>
          </cell>
          <cell r="C89" t="str">
            <v>Gendarmerie nationale</v>
          </cell>
          <cell r="D89">
            <v>152</v>
          </cell>
          <cell r="E89" t="str">
            <v>ht2</v>
          </cell>
          <cell r="F89" t="str">
            <v>152_ht2</v>
          </cell>
          <cell r="H89">
            <v>1235323366</v>
          </cell>
          <cell r="I89">
            <v>1195821763</v>
          </cell>
          <cell r="K89">
            <v>74090095</v>
          </cell>
          <cell r="L89">
            <v>71719999</v>
          </cell>
          <cell r="O89">
            <v>-13462326</v>
          </cell>
          <cell r="Q89">
            <v>-13462326</v>
          </cell>
          <cell r="R89">
            <v>0</v>
          </cell>
          <cell r="S89">
            <v>-13462326</v>
          </cell>
          <cell r="V89">
            <v>-13462326</v>
          </cell>
          <cell r="X89">
            <v>-13462326</v>
          </cell>
          <cell r="Y89">
            <v>0</v>
          </cell>
          <cell r="Z89">
            <v>-13462326</v>
          </cell>
        </row>
        <row r="90">
          <cell r="A90" t="str">
            <v>Agriculture</v>
          </cell>
          <cell r="B90" t="str">
            <v>Agriculture, pêche, alimentation, forêt et affaires rurales</v>
          </cell>
          <cell r="C90" t="str">
            <v>Économie et développement durable de l'agriculture, de la pêche et des territoires</v>
          </cell>
          <cell r="D90">
            <v>154</v>
          </cell>
          <cell r="E90" t="str">
            <v>t2</v>
          </cell>
          <cell r="F90" t="str">
            <v>154_t2</v>
          </cell>
          <cell r="H90">
            <v>0</v>
          </cell>
          <cell r="I90">
            <v>0</v>
          </cell>
        </row>
        <row r="91">
          <cell r="A91" t="str">
            <v>Agriculture</v>
          </cell>
          <cell r="B91" t="str">
            <v>Agriculture, pêche, alimentation, forêt et affaires rurales</v>
          </cell>
          <cell r="C91" t="str">
            <v>Économie et développement durable de l'agriculture, de la pêche et des territoires</v>
          </cell>
          <cell r="D91">
            <v>154</v>
          </cell>
          <cell r="E91" t="str">
            <v>ht2</v>
          </cell>
          <cell r="F91" t="str">
            <v>154_ht2</v>
          </cell>
          <cell r="H91">
            <v>1944654176</v>
          </cell>
          <cell r="I91">
            <v>1975394262</v>
          </cell>
          <cell r="K91">
            <v>319362319</v>
          </cell>
          <cell r="L91">
            <v>318935819</v>
          </cell>
          <cell r="O91">
            <v>-18298000</v>
          </cell>
          <cell r="P91">
            <v>2000</v>
          </cell>
          <cell r="Q91">
            <v>-18300000</v>
          </cell>
          <cell r="R91">
            <v>0</v>
          </cell>
          <cell r="S91">
            <v>-18300000</v>
          </cell>
          <cell r="V91">
            <v>-48298000</v>
          </cell>
          <cell r="W91">
            <v>2000</v>
          </cell>
          <cell r="X91">
            <v>-48300000</v>
          </cell>
          <cell r="Y91">
            <v>0</v>
          </cell>
          <cell r="Z91">
            <v>-48300000</v>
          </cell>
        </row>
        <row r="92">
          <cell r="A92" t="str">
            <v>TravailEmploiSanté</v>
          </cell>
          <cell r="B92" t="str">
            <v>Travail et emploi</v>
          </cell>
          <cell r="C92" t="str">
            <v>Conception, gestion et évaluation des politiques de l'emploi et du travail</v>
          </cell>
          <cell r="D92">
            <v>155</v>
          </cell>
          <cell r="E92" t="str">
            <v>t2</v>
          </cell>
          <cell r="F92" t="str">
            <v>155_t2</v>
          </cell>
          <cell r="H92">
            <v>600413694</v>
          </cell>
          <cell r="I92">
            <v>600413694</v>
          </cell>
        </row>
        <row r="93">
          <cell r="A93" t="str">
            <v>TravailEmploiSanté</v>
          </cell>
          <cell r="B93" t="str">
            <v>Travail et emploi</v>
          </cell>
          <cell r="C93" t="str">
            <v>Conception, gestion et évaluation des politiques de l'emploi et du travail</v>
          </cell>
          <cell r="D93">
            <v>155</v>
          </cell>
          <cell r="E93" t="str">
            <v>ht2</v>
          </cell>
          <cell r="F93" t="str">
            <v>155_ht2</v>
          </cell>
          <cell r="H93">
            <v>139512765</v>
          </cell>
          <cell r="I93">
            <v>143262765</v>
          </cell>
          <cell r="K93">
            <v>5576047</v>
          </cell>
          <cell r="L93">
            <v>5801047</v>
          </cell>
          <cell r="O93">
            <v>-4800000</v>
          </cell>
          <cell r="Q93">
            <v>-4800000</v>
          </cell>
          <cell r="R93">
            <v>0</v>
          </cell>
          <cell r="S93">
            <v>-4800000</v>
          </cell>
          <cell r="V93">
            <v>-3800000</v>
          </cell>
          <cell r="X93">
            <v>-3800000</v>
          </cell>
          <cell r="Y93">
            <v>0</v>
          </cell>
          <cell r="Z93">
            <v>-3800000</v>
          </cell>
        </row>
        <row r="94">
          <cell r="A94" t="str">
            <v>Budget</v>
          </cell>
          <cell r="B94" t="str">
            <v>Gestion des finances publiques et des ressources humaines</v>
          </cell>
          <cell r="C94" t="str">
            <v>Gestion fiscale et financière de l'État et du secteur public local</v>
          </cell>
          <cell r="D94">
            <v>156</v>
          </cell>
          <cell r="E94" t="str">
            <v>t2</v>
          </cell>
          <cell r="F94" t="str">
            <v>156_t2</v>
          </cell>
          <cell r="H94">
            <v>7066153527</v>
          </cell>
          <cell r="I94">
            <v>7066153527</v>
          </cell>
        </row>
        <row r="95">
          <cell r="A95" t="str">
            <v>Budget</v>
          </cell>
          <cell r="B95" t="str">
            <v>Gestion des finances publiques et des ressources humaines</v>
          </cell>
          <cell r="C95" t="str">
            <v>Gestion fiscale et financière de l'État et du secteur public local</v>
          </cell>
          <cell r="D95">
            <v>156</v>
          </cell>
          <cell r="E95" t="str">
            <v>ht2</v>
          </cell>
          <cell r="F95" t="str">
            <v>156_ht2</v>
          </cell>
          <cell r="H95">
            <v>1363635312</v>
          </cell>
          <cell r="I95">
            <v>1345896928</v>
          </cell>
          <cell r="K95">
            <v>81818119</v>
          </cell>
          <cell r="L95">
            <v>80753816</v>
          </cell>
          <cell r="O95">
            <v>-48553596</v>
          </cell>
          <cell r="Q95">
            <v>-48553596</v>
          </cell>
          <cell r="R95">
            <v>0</v>
          </cell>
          <cell r="S95">
            <v>-48553596</v>
          </cell>
          <cell r="V95">
            <v>-48553596</v>
          </cell>
          <cell r="X95">
            <v>-48553596</v>
          </cell>
          <cell r="Y95">
            <v>0</v>
          </cell>
          <cell r="Z95">
            <v>-48553596</v>
          </cell>
        </row>
        <row r="96">
          <cell r="A96" t="str">
            <v>Solidarités</v>
          </cell>
          <cell r="B96" t="str">
            <v>Solidarité, insertion et égalité des chances</v>
          </cell>
          <cell r="C96" t="str">
            <v>Handicap et dépendance</v>
          </cell>
          <cell r="D96">
            <v>157</v>
          </cell>
          <cell r="E96" t="str">
            <v>t2</v>
          </cell>
          <cell r="F96" t="str">
            <v>157_t2</v>
          </cell>
          <cell r="H96">
            <v>0</v>
          </cell>
          <cell r="I96">
            <v>0</v>
          </cell>
        </row>
        <row r="97">
          <cell r="A97" t="str">
            <v>Solidarités</v>
          </cell>
          <cell r="B97" t="str">
            <v>Solidarité, insertion et égalité des chances</v>
          </cell>
          <cell r="C97" t="str">
            <v>Handicap et dépendance</v>
          </cell>
          <cell r="D97">
            <v>157</v>
          </cell>
          <cell r="E97" t="str">
            <v>ht2</v>
          </cell>
          <cell r="F97" t="str">
            <v>157_ht2</v>
          </cell>
          <cell r="H97">
            <v>10531313698</v>
          </cell>
          <cell r="I97">
            <v>10504613698</v>
          </cell>
          <cell r="K97">
            <v>630938052</v>
          </cell>
          <cell r="L97">
            <v>629336052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Premier ministre</v>
          </cell>
          <cell r="B98" t="str">
            <v>Anciens combattants, mémoire et liens avec la nation</v>
          </cell>
          <cell r="C98" t="str">
            <v>Indemnisation des victimes des persécutions antisémites et des actes de barbarie pendant la seconde guerre mondiale</v>
          </cell>
          <cell r="D98">
            <v>158</v>
          </cell>
          <cell r="E98" t="str">
            <v>t2</v>
          </cell>
          <cell r="F98" t="str">
            <v>158_t2</v>
          </cell>
          <cell r="H98">
            <v>2027110</v>
          </cell>
          <cell r="I98">
            <v>2027110</v>
          </cell>
        </row>
        <row r="99">
          <cell r="A99" t="str">
            <v>Premier ministre</v>
          </cell>
          <cell r="B99" t="str">
            <v>Anciens combattants, mémoire et liens avec la nation</v>
          </cell>
          <cell r="C99" t="str">
            <v>Indemnisation des victimes des persécutions antisémites et des actes de barbarie pendant la seconde guerre mondiale</v>
          </cell>
          <cell r="D99">
            <v>158</v>
          </cell>
          <cell r="E99" t="str">
            <v>ht2</v>
          </cell>
          <cell r="F99" t="str">
            <v>158_ht2</v>
          </cell>
          <cell r="H99">
            <v>113967849</v>
          </cell>
          <cell r="I99">
            <v>114292169</v>
          </cell>
          <cell r="K99">
            <v>6838071</v>
          </cell>
          <cell r="L99">
            <v>6857530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Écologie</v>
          </cell>
          <cell r="B100" t="str">
            <v>Écologie, développement et aménagement durables</v>
          </cell>
          <cell r="C100" t="str">
            <v>Information géographique et cartographique</v>
          </cell>
          <cell r="D100">
            <v>159</v>
          </cell>
          <cell r="E100" t="str">
            <v>t2</v>
          </cell>
          <cell r="F100" t="str">
            <v>159_t2</v>
          </cell>
          <cell r="H100">
            <v>0</v>
          </cell>
          <cell r="I100">
            <v>0</v>
          </cell>
        </row>
        <row r="101">
          <cell r="A101" t="str">
            <v>Écologie</v>
          </cell>
          <cell r="B101" t="str">
            <v>Écologie, développement et aménagement durables</v>
          </cell>
          <cell r="C101" t="str">
            <v>Information géographique et cartographique</v>
          </cell>
          <cell r="D101">
            <v>159</v>
          </cell>
          <cell r="E101" t="str">
            <v>ht2</v>
          </cell>
          <cell r="F101" t="str">
            <v>159_ht2</v>
          </cell>
          <cell r="H101">
            <v>96131958</v>
          </cell>
          <cell r="I101">
            <v>96131958</v>
          </cell>
          <cell r="K101">
            <v>1721621</v>
          </cell>
          <cell r="L101">
            <v>1721621</v>
          </cell>
          <cell r="O101">
            <v>-921067</v>
          </cell>
          <cell r="Q101">
            <v>-921067</v>
          </cell>
          <cell r="R101">
            <v>0</v>
          </cell>
          <cell r="S101">
            <v>-921067</v>
          </cell>
          <cell r="V101">
            <v>-921067</v>
          </cell>
          <cell r="X101">
            <v>-921067</v>
          </cell>
          <cell r="Y101">
            <v>0</v>
          </cell>
          <cell r="Z101">
            <v>-921067</v>
          </cell>
        </row>
        <row r="102">
          <cell r="A102" t="str">
            <v>Intérieur</v>
          </cell>
          <cell r="B102" t="str">
            <v>Sécurité civile</v>
          </cell>
          <cell r="C102" t="str">
            <v>Intervention des services opérationnels</v>
          </cell>
          <cell r="D102">
            <v>161</v>
          </cell>
          <cell r="E102" t="str">
            <v>t2</v>
          </cell>
          <cell r="F102" t="str">
            <v>161_t2</v>
          </cell>
          <cell r="H102">
            <v>159558244</v>
          </cell>
          <cell r="I102">
            <v>159558244</v>
          </cell>
        </row>
        <row r="103">
          <cell r="A103" t="str">
            <v>Intérieur</v>
          </cell>
          <cell r="B103" t="str">
            <v>Sécurité civile</v>
          </cell>
          <cell r="C103" t="str">
            <v>Intervention des services opérationnels</v>
          </cell>
          <cell r="D103">
            <v>161</v>
          </cell>
          <cell r="E103" t="str">
            <v>ht2</v>
          </cell>
          <cell r="F103" t="str">
            <v>161_ht2</v>
          </cell>
          <cell r="H103">
            <v>105498954</v>
          </cell>
          <cell r="I103">
            <v>110517954</v>
          </cell>
          <cell r="K103">
            <v>5777937</v>
          </cell>
          <cell r="L103">
            <v>6079077</v>
          </cell>
          <cell r="O103">
            <v>-1560872</v>
          </cell>
          <cell r="Q103">
            <v>-1560872</v>
          </cell>
          <cell r="R103">
            <v>0</v>
          </cell>
          <cell r="S103">
            <v>-1560872</v>
          </cell>
          <cell r="V103">
            <v>-1560872</v>
          </cell>
          <cell r="X103">
            <v>-1560872</v>
          </cell>
          <cell r="Y103">
            <v>0</v>
          </cell>
          <cell r="Z103">
            <v>-1560872</v>
          </cell>
        </row>
        <row r="104">
          <cell r="A104" t="str">
            <v>Premier ministre</v>
          </cell>
          <cell r="B104" t="str">
            <v>Politique des territoires</v>
          </cell>
          <cell r="C104" t="str">
            <v>Interventions territoriales de l'État</v>
          </cell>
          <cell r="D104">
            <v>162</v>
          </cell>
          <cell r="E104" t="str">
            <v>t2</v>
          </cell>
          <cell r="F104" t="str">
            <v>162_t2</v>
          </cell>
          <cell r="H104">
            <v>0</v>
          </cell>
          <cell r="I104">
            <v>0</v>
          </cell>
        </row>
        <row r="105">
          <cell r="A105" t="str">
            <v>Premier ministre</v>
          </cell>
          <cell r="B105" t="str">
            <v>Politique des territoires</v>
          </cell>
          <cell r="C105" t="str">
            <v>Interventions territoriales de l'État</v>
          </cell>
          <cell r="D105">
            <v>162</v>
          </cell>
          <cell r="E105" t="str">
            <v>ht2</v>
          </cell>
          <cell r="F105" t="str">
            <v>162_ht2</v>
          </cell>
          <cell r="H105">
            <v>46981314</v>
          </cell>
          <cell r="I105">
            <v>36064175</v>
          </cell>
          <cell r="K105">
            <v>2818879</v>
          </cell>
          <cell r="L105">
            <v>2163851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 t="str">
            <v>Éducation</v>
          </cell>
          <cell r="B106" t="str">
            <v>Sport, jeunesse et vie associative</v>
          </cell>
          <cell r="C106" t="str">
            <v>Jeunesse et vie associative</v>
          </cell>
          <cell r="D106">
            <v>163</v>
          </cell>
          <cell r="E106" t="str">
            <v>t2</v>
          </cell>
          <cell r="F106" t="str">
            <v>163_t2</v>
          </cell>
          <cell r="H106">
            <v>0</v>
          </cell>
          <cell r="I106">
            <v>0</v>
          </cell>
        </row>
        <row r="107">
          <cell r="A107" t="str">
            <v>Éducation</v>
          </cell>
          <cell r="B107" t="str">
            <v>Sport, jeunesse et vie associative</v>
          </cell>
          <cell r="C107" t="str">
            <v>Jeunesse et vie associative</v>
          </cell>
          <cell r="D107">
            <v>163</v>
          </cell>
          <cell r="E107" t="str">
            <v>ht2</v>
          </cell>
          <cell r="F107" t="str">
            <v>163_ht2</v>
          </cell>
          <cell r="H107">
            <v>229881479</v>
          </cell>
          <cell r="I107">
            <v>229881479</v>
          </cell>
          <cell r="K107">
            <v>13470531</v>
          </cell>
          <cell r="L107">
            <v>13470531</v>
          </cell>
          <cell r="O107">
            <v>-8390000</v>
          </cell>
          <cell r="P107">
            <v>10000</v>
          </cell>
          <cell r="Q107">
            <v>-8400000</v>
          </cell>
          <cell r="R107">
            <v>0</v>
          </cell>
          <cell r="S107">
            <v>-8400000</v>
          </cell>
          <cell r="V107">
            <v>-8390000</v>
          </cell>
          <cell r="W107">
            <v>10000</v>
          </cell>
          <cell r="X107">
            <v>-8400000</v>
          </cell>
          <cell r="Y107">
            <v>0</v>
          </cell>
          <cell r="Z107">
            <v>-8400000</v>
          </cell>
        </row>
        <row r="108">
          <cell r="A108" t="str">
            <v>Premier ministre</v>
          </cell>
          <cell r="B108" t="str">
            <v>Conseil et contrôle de l'État</v>
          </cell>
          <cell r="C108" t="str">
            <v>Cour des comptes et autres juridictions financières</v>
          </cell>
          <cell r="D108">
            <v>164</v>
          </cell>
          <cell r="E108" t="str">
            <v>t2</v>
          </cell>
          <cell r="F108" t="str">
            <v>164_t2</v>
          </cell>
          <cell r="H108">
            <v>185201628</v>
          </cell>
          <cell r="I108">
            <v>185201628</v>
          </cell>
        </row>
        <row r="109">
          <cell r="A109" t="str">
            <v>Premier ministre</v>
          </cell>
          <cell r="B109" t="str">
            <v>Conseil et contrôle de l'État</v>
          </cell>
          <cell r="C109" t="str">
            <v>Cour des comptes et autres juridictions financières</v>
          </cell>
          <cell r="D109">
            <v>164</v>
          </cell>
          <cell r="E109" t="str">
            <v>ht2</v>
          </cell>
          <cell r="F109" t="str">
            <v>164_ht2</v>
          </cell>
          <cell r="H109">
            <v>28214281</v>
          </cell>
          <cell r="I109">
            <v>28624840</v>
          </cell>
          <cell r="L109">
            <v>-340000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X109">
            <v>0</v>
          </cell>
        </row>
        <row r="110">
          <cell r="A110" t="str">
            <v>Premier ministre</v>
          </cell>
          <cell r="B110" t="str">
            <v>Conseil et contrôle de l'État</v>
          </cell>
          <cell r="C110" t="str">
            <v>Conseil d'État et autres juridictions administratives</v>
          </cell>
          <cell r="D110">
            <v>165</v>
          </cell>
          <cell r="E110" t="str">
            <v>t2</v>
          </cell>
          <cell r="F110" t="str">
            <v>165_t2</v>
          </cell>
          <cell r="H110">
            <v>284719711</v>
          </cell>
          <cell r="I110">
            <v>284719711</v>
          </cell>
        </row>
        <row r="111">
          <cell r="A111" t="str">
            <v>Premier ministre</v>
          </cell>
          <cell r="B111" t="str">
            <v>Conseil et contrôle de l'État</v>
          </cell>
          <cell r="C111" t="str">
            <v>Conseil d'État et autres juridictions administratives</v>
          </cell>
          <cell r="D111">
            <v>165</v>
          </cell>
          <cell r="E111" t="str">
            <v>ht2</v>
          </cell>
          <cell r="F111" t="str">
            <v>165_ht2</v>
          </cell>
          <cell r="H111">
            <v>59466846</v>
          </cell>
          <cell r="I111">
            <v>63943636</v>
          </cell>
          <cell r="L111">
            <v>-700000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X111">
            <v>0</v>
          </cell>
        </row>
        <row r="112">
          <cell r="A112" t="str">
            <v>Justice</v>
          </cell>
          <cell r="B112" t="str">
            <v>Justice</v>
          </cell>
          <cell r="C112" t="str">
            <v>Justice judiciaire</v>
          </cell>
          <cell r="D112">
            <v>166</v>
          </cell>
          <cell r="E112" t="str">
            <v>t2</v>
          </cell>
          <cell r="F112" t="str">
            <v>166_t2</v>
          </cell>
          <cell r="H112">
            <v>2063970256</v>
          </cell>
          <cell r="I112">
            <v>2063970256</v>
          </cell>
        </row>
        <row r="113">
          <cell r="A113" t="str">
            <v>Justice</v>
          </cell>
          <cell r="B113" t="str">
            <v>Justice</v>
          </cell>
          <cell r="C113" t="str">
            <v>Justice judiciaire</v>
          </cell>
          <cell r="D113">
            <v>166</v>
          </cell>
          <cell r="E113" t="str">
            <v>ht2</v>
          </cell>
          <cell r="F113" t="str">
            <v>166_ht2</v>
          </cell>
          <cell r="H113">
            <v>1523656938</v>
          </cell>
          <cell r="I113">
            <v>896782512</v>
          </cell>
          <cell r="K113">
            <v>90550192</v>
          </cell>
          <cell r="L113">
            <v>52937727</v>
          </cell>
          <cell r="O113">
            <v>-10544678</v>
          </cell>
          <cell r="Q113">
            <v>-10544678</v>
          </cell>
          <cell r="R113">
            <v>0</v>
          </cell>
          <cell r="S113">
            <v>-10544678</v>
          </cell>
          <cell r="V113">
            <v>-10544678</v>
          </cell>
          <cell r="X113">
            <v>-10544678</v>
          </cell>
          <cell r="Y113">
            <v>0</v>
          </cell>
          <cell r="Z113">
            <v>-10544678</v>
          </cell>
        </row>
        <row r="114">
          <cell r="A114" t="str">
            <v>Défense</v>
          </cell>
          <cell r="B114" t="str">
            <v>Anciens combattants, mémoire et liens avec la nation</v>
          </cell>
          <cell r="C114" t="str">
            <v>Liens entre la Nation et son armée</v>
          </cell>
          <cell r="D114">
            <v>167</v>
          </cell>
          <cell r="E114" t="str">
            <v>t2</v>
          </cell>
          <cell r="F114" t="str">
            <v>167_t2</v>
          </cell>
          <cell r="H114">
            <v>86855579</v>
          </cell>
          <cell r="I114">
            <v>86855579</v>
          </cell>
        </row>
        <row r="115">
          <cell r="A115" t="str">
            <v>Défense</v>
          </cell>
          <cell r="B115" t="str">
            <v>Anciens combattants, mémoire et liens avec la nation</v>
          </cell>
          <cell r="C115" t="str">
            <v>Liens entre la Nation et son armée</v>
          </cell>
          <cell r="D115">
            <v>167</v>
          </cell>
          <cell r="E115" t="str">
            <v>ht2</v>
          </cell>
          <cell r="F115" t="str">
            <v>167_ht2</v>
          </cell>
          <cell r="H115">
            <v>42308089</v>
          </cell>
          <cell r="I115">
            <v>31308089</v>
          </cell>
          <cell r="K115">
            <v>2518319</v>
          </cell>
          <cell r="L115">
            <v>1858319</v>
          </cell>
          <cell r="O115">
            <v>-478000</v>
          </cell>
          <cell r="Q115">
            <v>-478000</v>
          </cell>
          <cell r="R115">
            <v>0</v>
          </cell>
          <cell r="S115">
            <v>-478000</v>
          </cell>
          <cell r="V115">
            <v>-478000</v>
          </cell>
          <cell r="X115">
            <v>-478000</v>
          </cell>
          <cell r="Y115">
            <v>0</v>
          </cell>
          <cell r="Z115">
            <v>-478000</v>
          </cell>
        </row>
        <row r="116">
          <cell r="A116" t="str">
            <v>Économie</v>
          </cell>
          <cell r="B116" t="str">
            <v>Engagements financiers de l'État</v>
          </cell>
          <cell r="C116" t="str">
            <v>Majoration de rentes</v>
          </cell>
          <cell r="D116">
            <v>168</v>
          </cell>
          <cell r="E116" t="str">
            <v>t2</v>
          </cell>
          <cell r="F116" t="str">
            <v>168_t2</v>
          </cell>
          <cell r="H116">
            <v>0</v>
          </cell>
          <cell r="I116">
            <v>0</v>
          </cell>
        </row>
        <row r="117">
          <cell r="A117" t="str">
            <v>Économie</v>
          </cell>
          <cell r="B117" t="str">
            <v>Engagements financiers de l'État</v>
          </cell>
          <cell r="C117" t="str">
            <v>Majoration de rentes</v>
          </cell>
          <cell r="D117">
            <v>168</v>
          </cell>
          <cell r="E117" t="str">
            <v>ht2</v>
          </cell>
          <cell r="F117" t="str">
            <v>168_ht2</v>
          </cell>
          <cell r="H117">
            <v>185000000</v>
          </cell>
          <cell r="I117">
            <v>185000000</v>
          </cell>
          <cell r="K117">
            <v>11100000</v>
          </cell>
          <cell r="L117">
            <v>11100000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Défense</v>
          </cell>
          <cell r="B118" t="str">
            <v>Anciens combattants, mémoire et liens avec la nation</v>
          </cell>
          <cell r="C118" t="str">
            <v>Reconnaissance et réparation en faveur du monde combattant</v>
          </cell>
          <cell r="D118">
            <v>169</v>
          </cell>
          <cell r="E118" t="str">
            <v>t2</v>
          </cell>
          <cell r="F118" t="str">
            <v>169_t2</v>
          </cell>
          <cell r="H118">
            <v>0</v>
          </cell>
          <cell r="I118">
            <v>0</v>
          </cell>
        </row>
        <row r="119">
          <cell r="A119" t="str">
            <v>Défense</v>
          </cell>
          <cell r="B119" t="str">
            <v>Anciens combattants, mémoire et liens avec la nation</v>
          </cell>
          <cell r="C119" t="str">
            <v>Reconnaissance et réparation en faveur du monde combattant</v>
          </cell>
          <cell r="D119">
            <v>169</v>
          </cell>
          <cell r="E119" t="str">
            <v>ht2</v>
          </cell>
          <cell r="F119" t="str">
            <v>169_ht2</v>
          </cell>
          <cell r="H119">
            <v>2941276053</v>
          </cell>
          <cell r="I119">
            <v>2941276053</v>
          </cell>
          <cell r="K119">
            <v>171738069</v>
          </cell>
          <cell r="L119">
            <v>171738069</v>
          </cell>
          <cell r="O119">
            <v>-10000000</v>
          </cell>
          <cell r="Q119">
            <v>-10000000</v>
          </cell>
          <cell r="R119">
            <v>0</v>
          </cell>
          <cell r="S119">
            <v>-10000000</v>
          </cell>
          <cell r="V119">
            <v>-10000000</v>
          </cell>
          <cell r="X119">
            <v>-10000000</v>
          </cell>
          <cell r="Y119">
            <v>0</v>
          </cell>
          <cell r="Z119">
            <v>-10000000</v>
          </cell>
        </row>
        <row r="120">
          <cell r="A120" t="str">
            <v>Écologie</v>
          </cell>
          <cell r="B120" t="str">
            <v>Écologie, développement et aménagement durables</v>
          </cell>
          <cell r="C120" t="str">
            <v>Météorologie</v>
          </cell>
          <cell r="D120">
            <v>170</v>
          </cell>
          <cell r="E120" t="str">
            <v>t2</v>
          </cell>
          <cell r="F120" t="str">
            <v>170_t2</v>
          </cell>
          <cell r="H120">
            <v>0</v>
          </cell>
          <cell r="I120">
            <v>0</v>
          </cell>
        </row>
        <row r="121">
          <cell r="A121" t="str">
            <v>Écologie</v>
          </cell>
          <cell r="B121" t="str">
            <v>Écologie, développement et aménagement durables</v>
          </cell>
          <cell r="C121" t="str">
            <v>Météorologie</v>
          </cell>
          <cell r="D121">
            <v>170</v>
          </cell>
          <cell r="E121" t="str">
            <v>ht2</v>
          </cell>
          <cell r="F121" t="str">
            <v>170_ht2</v>
          </cell>
          <cell r="H121">
            <v>207300000</v>
          </cell>
          <cell r="I121">
            <v>207300000</v>
          </cell>
          <cell r="K121">
            <v>3778468</v>
          </cell>
          <cell r="L121">
            <v>3778468</v>
          </cell>
          <cell r="O121">
            <v>-2021480</v>
          </cell>
          <cell r="Q121">
            <v>-2021480</v>
          </cell>
          <cell r="R121">
            <v>0</v>
          </cell>
          <cell r="S121">
            <v>-2021480</v>
          </cell>
          <cell r="V121">
            <v>-2021480</v>
          </cell>
          <cell r="X121">
            <v>-2021480</v>
          </cell>
          <cell r="Y121">
            <v>0</v>
          </cell>
          <cell r="Z121">
            <v>-2021480</v>
          </cell>
        </row>
        <row r="122">
          <cell r="A122" t="str">
            <v>Enseign sup et rech</v>
          </cell>
          <cell r="B122" t="str">
            <v>Recherche et enseignement supérieur</v>
          </cell>
          <cell r="C122" t="str">
            <v>Recherches scientifiques et technologiques pluridisciplinaires</v>
          </cell>
          <cell r="D122">
            <v>172</v>
          </cell>
          <cell r="E122" t="str">
            <v>t2</v>
          </cell>
          <cell r="F122" t="str">
            <v>172_t2</v>
          </cell>
          <cell r="H122">
            <v>0</v>
          </cell>
          <cell r="I122">
            <v>0</v>
          </cell>
        </row>
        <row r="123">
          <cell r="A123" t="str">
            <v>Enseign sup et rech</v>
          </cell>
          <cell r="B123" t="str">
            <v>Recherche et enseignement supérieur</v>
          </cell>
          <cell r="C123" t="str">
            <v>Recherches scientifiques et technologiques pluridisciplinaires</v>
          </cell>
          <cell r="D123">
            <v>172</v>
          </cell>
          <cell r="E123" t="str">
            <v>ht2</v>
          </cell>
          <cell r="F123" t="str">
            <v>172_ht2</v>
          </cell>
          <cell r="H123">
            <v>5121883472</v>
          </cell>
          <cell r="I123">
            <v>5121883472</v>
          </cell>
          <cell r="K123">
            <v>109660137</v>
          </cell>
          <cell r="L123">
            <v>109660137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Écologie</v>
          </cell>
          <cell r="B124" t="str">
            <v>Écologie, développement et aménagement durables</v>
          </cell>
          <cell r="C124" t="str">
            <v>Énergie, climat et après-mines</v>
          </cell>
          <cell r="D124">
            <v>174</v>
          </cell>
          <cell r="E124" t="str">
            <v>t2</v>
          </cell>
          <cell r="F124" t="str">
            <v>174_t2</v>
          </cell>
          <cell r="H124">
            <v>0</v>
          </cell>
          <cell r="I124">
            <v>0</v>
          </cell>
        </row>
        <row r="125">
          <cell r="A125" t="str">
            <v>Écologie</v>
          </cell>
          <cell r="B125" t="str">
            <v>Écologie, développement et aménagement durables</v>
          </cell>
          <cell r="C125" t="str">
            <v>Énergie, climat et après-mines</v>
          </cell>
          <cell r="D125">
            <v>174</v>
          </cell>
          <cell r="E125" t="str">
            <v>ht2</v>
          </cell>
          <cell r="F125" t="str">
            <v>174_ht2</v>
          </cell>
          <cell r="H125">
            <v>692878140</v>
          </cell>
          <cell r="I125">
            <v>701179640</v>
          </cell>
          <cell r="K125">
            <v>40201147</v>
          </cell>
          <cell r="L125">
            <v>40699237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Culture</v>
          </cell>
          <cell r="B126" t="str">
            <v>Culture</v>
          </cell>
          <cell r="C126" t="str">
            <v>Patrimoines</v>
          </cell>
          <cell r="D126">
            <v>175</v>
          </cell>
          <cell r="E126" t="str">
            <v>t2</v>
          </cell>
          <cell r="F126" t="str">
            <v>175_t2</v>
          </cell>
          <cell r="H126">
            <v>0</v>
          </cell>
          <cell r="I126">
            <v>0</v>
          </cell>
        </row>
        <row r="127">
          <cell r="A127" t="str">
            <v>Culture</v>
          </cell>
          <cell r="B127" t="str">
            <v>Culture</v>
          </cell>
          <cell r="C127" t="str">
            <v>Patrimoines</v>
          </cell>
          <cell r="D127">
            <v>175</v>
          </cell>
          <cell r="E127" t="str">
            <v>ht2</v>
          </cell>
          <cell r="F127" t="str">
            <v>175_ht2</v>
          </cell>
          <cell r="H127">
            <v>803844640</v>
          </cell>
          <cell r="I127">
            <v>860500419</v>
          </cell>
          <cell r="K127">
            <v>40478402</v>
          </cell>
          <cell r="L127">
            <v>43877749</v>
          </cell>
          <cell r="O127">
            <v>-21180000</v>
          </cell>
          <cell r="P127">
            <v>20000</v>
          </cell>
          <cell r="Q127">
            <v>-21200000</v>
          </cell>
          <cell r="R127">
            <v>0</v>
          </cell>
          <cell r="S127">
            <v>-21200000</v>
          </cell>
          <cell r="V127">
            <v>-23180000</v>
          </cell>
          <cell r="W127">
            <v>20000</v>
          </cell>
          <cell r="X127">
            <v>-23200000</v>
          </cell>
          <cell r="Y127">
            <v>0</v>
          </cell>
          <cell r="Z127">
            <v>-23200000</v>
          </cell>
        </row>
        <row r="128">
          <cell r="A128" t="str">
            <v>Intérieur</v>
          </cell>
          <cell r="B128" t="str">
            <v>Sécurité</v>
          </cell>
          <cell r="C128" t="str">
            <v>Police nationale</v>
          </cell>
          <cell r="D128">
            <v>176</v>
          </cell>
          <cell r="E128" t="str">
            <v>t2</v>
          </cell>
          <cell r="F128" t="str">
            <v>176_t2</v>
          </cell>
          <cell r="H128">
            <v>8253841342</v>
          </cell>
          <cell r="I128">
            <v>8253841342</v>
          </cell>
        </row>
        <row r="129">
          <cell r="A129" t="str">
            <v>Intérieur</v>
          </cell>
          <cell r="B129" t="str">
            <v>Sécurité</v>
          </cell>
          <cell r="C129" t="str">
            <v>Police nationale</v>
          </cell>
          <cell r="D129">
            <v>176</v>
          </cell>
          <cell r="E129" t="str">
            <v>ht2</v>
          </cell>
          <cell r="F129" t="str">
            <v>176_ht2</v>
          </cell>
          <cell r="H129">
            <v>1022063443</v>
          </cell>
          <cell r="I129">
            <v>956553438</v>
          </cell>
          <cell r="K129">
            <v>60928141</v>
          </cell>
          <cell r="L129">
            <v>56997541</v>
          </cell>
          <cell r="O129">
            <v>-10698822</v>
          </cell>
          <cell r="Q129">
            <v>-10698822</v>
          </cell>
          <cell r="R129">
            <v>0</v>
          </cell>
          <cell r="S129">
            <v>-10698822</v>
          </cell>
          <cell r="V129">
            <v>-10698822</v>
          </cell>
          <cell r="X129">
            <v>-10698822</v>
          </cell>
          <cell r="Y129">
            <v>0</v>
          </cell>
          <cell r="Z129">
            <v>-10698822</v>
          </cell>
        </row>
        <row r="130">
          <cell r="A130" t="str">
            <v>Écologie</v>
          </cell>
          <cell r="B130" t="str">
            <v>Ville et logement</v>
          </cell>
          <cell r="C130" t="str">
            <v>Prévention de l'exclusion et insertion des personnes vulnérables</v>
          </cell>
          <cell r="D130">
            <v>177</v>
          </cell>
          <cell r="E130" t="str">
            <v>t2</v>
          </cell>
          <cell r="F130" t="str">
            <v>177_t2</v>
          </cell>
          <cell r="H130">
            <v>0</v>
          </cell>
          <cell r="I130">
            <v>0</v>
          </cell>
        </row>
        <row r="131">
          <cell r="A131" t="str">
            <v>Écologie</v>
          </cell>
          <cell r="B131" t="str">
            <v>Ville et logement</v>
          </cell>
          <cell r="C131" t="str">
            <v>Prévention de l'exclusion et insertion des personnes vulnérables</v>
          </cell>
          <cell r="D131">
            <v>177</v>
          </cell>
          <cell r="E131" t="str">
            <v>ht2</v>
          </cell>
          <cell r="F131" t="str">
            <v>177_ht2</v>
          </cell>
          <cell r="H131">
            <v>1205745547</v>
          </cell>
          <cell r="I131">
            <v>1205745547</v>
          </cell>
          <cell r="K131">
            <v>0</v>
          </cell>
          <cell r="L131">
            <v>0</v>
          </cell>
          <cell r="Q131">
            <v>0</v>
          </cell>
          <cell r="R131">
            <v>0</v>
          </cell>
          <cell r="X131">
            <v>0</v>
          </cell>
          <cell r="Y131">
            <v>0</v>
          </cell>
        </row>
        <row r="132">
          <cell r="A132" t="str">
            <v>Défense</v>
          </cell>
          <cell r="B132" t="str">
            <v>Défense</v>
          </cell>
          <cell r="C132" t="str">
            <v>Préparation et emploi des forces</v>
          </cell>
          <cell r="D132">
            <v>178</v>
          </cell>
          <cell r="E132" t="str">
            <v>t2</v>
          </cell>
          <cell r="F132" t="str">
            <v>178_t2</v>
          </cell>
          <cell r="H132">
            <v>15548735716</v>
          </cell>
          <cell r="I132">
            <v>15548735716</v>
          </cell>
        </row>
        <row r="133">
          <cell r="A133" t="str">
            <v>Défense</v>
          </cell>
          <cell r="B133" t="str">
            <v>Défense</v>
          </cell>
          <cell r="C133" t="str">
            <v>Préparation et emploi des forces</v>
          </cell>
          <cell r="D133">
            <v>178</v>
          </cell>
          <cell r="E133" t="str">
            <v>ht2</v>
          </cell>
          <cell r="F133" t="str">
            <v>178_ht2</v>
          </cell>
          <cell r="H133">
            <v>7438998080</v>
          </cell>
          <cell r="I133">
            <v>6743736202</v>
          </cell>
          <cell r="K133">
            <v>441855321</v>
          </cell>
          <cell r="L133">
            <v>400139608</v>
          </cell>
          <cell r="O133">
            <v>-50917000</v>
          </cell>
          <cell r="Q133">
            <v>-50917000</v>
          </cell>
          <cell r="R133">
            <v>0</v>
          </cell>
          <cell r="S133">
            <v>-50917000</v>
          </cell>
          <cell r="V133">
            <v>-50917000</v>
          </cell>
          <cell r="X133">
            <v>-50917000</v>
          </cell>
          <cell r="Y133">
            <v>0</v>
          </cell>
          <cell r="Z133">
            <v>-50917000</v>
          </cell>
        </row>
        <row r="134">
          <cell r="A134" t="str">
            <v>Culture</v>
          </cell>
          <cell r="B134" t="str">
            <v>Médias, livre et industries culturelles</v>
          </cell>
          <cell r="C134" t="str">
            <v>Presse</v>
          </cell>
          <cell r="D134">
            <v>180</v>
          </cell>
          <cell r="E134" t="str">
            <v>t2</v>
          </cell>
          <cell r="F134" t="str">
            <v>180_t2</v>
          </cell>
          <cell r="H134">
            <v>0</v>
          </cell>
          <cell r="I134">
            <v>0</v>
          </cell>
        </row>
        <row r="135">
          <cell r="A135" t="str">
            <v>Culture</v>
          </cell>
          <cell r="B135" t="str">
            <v>Médias, livre et industries culturelles</v>
          </cell>
          <cell r="C135" t="str">
            <v>Presse</v>
          </cell>
          <cell r="D135">
            <v>180</v>
          </cell>
          <cell r="E135" t="str">
            <v>ht2</v>
          </cell>
          <cell r="F135" t="str">
            <v>180_ht2</v>
          </cell>
          <cell r="H135">
            <v>385820042</v>
          </cell>
          <cell r="I135">
            <v>390320042</v>
          </cell>
          <cell r="K135">
            <v>23148822</v>
          </cell>
          <cell r="L135">
            <v>23418822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 t="str">
            <v>Écologie</v>
          </cell>
          <cell r="B136" t="str">
            <v>Écologie, développement et aménagement durables</v>
          </cell>
          <cell r="C136" t="str">
            <v>Prévention des risques</v>
          </cell>
          <cell r="D136">
            <v>181</v>
          </cell>
          <cell r="E136" t="str">
            <v>t2</v>
          </cell>
          <cell r="F136" t="str">
            <v>181_t2</v>
          </cell>
          <cell r="H136">
            <v>39599765</v>
          </cell>
          <cell r="I136">
            <v>39599765</v>
          </cell>
        </row>
        <row r="137">
          <cell r="A137" t="str">
            <v>Écologie</v>
          </cell>
          <cell r="B137" t="str">
            <v>Écologie, développement et aménagement durables</v>
          </cell>
          <cell r="C137" t="str">
            <v>Prévention des risques</v>
          </cell>
          <cell r="D137">
            <v>181</v>
          </cell>
          <cell r="E137" t="str">
            <v>ht2</v>
          </cell>
          <cell r="F137" t="str">
            <v>181_ht2</v>
          </cell>
          <cell r="H137">
            <v>377704776</v>
          </cell>
          <cell r="I137">
            <v>272704776</v>
          </cell>
          <cell r="K137">
            <v>19770439</v>
          </cell>
          <cell r="L137">
            <v>13470439</v>
          </cell>
          <cell r="O137">
            <v>-12021685</v>
          </cell>
          <cell r="Q137">
            <v>-12021685</v>
          </cell>
          <cell r="R137">
            <v>0</v>
          </cell>
          <cell r="S137">
            <v>-12021685</v>
          </cell>
          <cell r="V137">
            <v>-12021685</v>
          </cell>
          <cell r="X137">
            <v>-12021685</v>
          </cell>
          <cell r="Y137">
            <v>0</v>
          </cell>
          <cell r="Z137">
            <v>-12021685</v>
          </cell>
        </row>
        <row r="138">
          <cell r="A138" t="str">
            <v>Justice</v>
          </cell>
          <cell r="B138" t="str">
            <v>Justice</v>
          </cell>
          <cell r="C138" t="str">
            <v>Protection judiciaire de la jeunesse</v>
          </cell>
          <cell r="D138">
            <v>182</v>
          </cell>
          <cell r="E138" t="str">
            <v>t2</v>
          </cell>
          <cell r="F138" t="str">
            <v>182_t2</v>
          </cell>
          <cell r="H138">
            <v>432946409</v>
          </cell>
          <cell r="I138">
            <v>432946409</v>
          </cell>
        </row>
        <row r="139">
          <cell r="A139" t="str">
            <v>Justice</v>
          </cell>
          <cell r="B139" t="str">
            <v>Justice</v>
          </cell>
          <cell r="C139" t="str">
            <v>Protection judiciaire de la jeunesse</v>
          </cell>
          <cell r="D139">
            <v>182</v>
          </cell>
          <cell r="E139" t="str">
            <v>ht2</v>
          </cell>
          <cell r="F139" t="str">
            <v>182_ht2</v>
          </cell>
          <cell r="H139">
            <v>359104771</v>
          </cell>
          <cell r="I139">
            <v>339104771</v>
          </cell>
          <cell r="K139">
            <v>21546286</v>
          </cell>
          <cell r="L139">
            <v>20346286</v>
          </cell>
          <cell r="O139">
            <v>-955417</v>
          </cell>
          <cell r="Q139">
            <v>-955417</v>
          </cell>
          <cell r="R139">
            <v>0</v>
          </cell>
          <cell r="S139">
            <v>-955417</v>
          </cell>
          <cell r="V139">
            <v>-955417</v>
          </cell>
          <cell r="X139">
            <v>-955417</v>
          </cell>
          <cell r="Y139">
            <v>0</v>
          </cell>
          <cell r="Z139">
            <v>-955417</v>
          </cell>
        </row>
        <row r="140">
          <cell r="A140" t="str">
            <v>TravailEmploiSanté</v>
          </cell>
          <cell r="B140" t="str">
            <v>Santé</v>
          </cell>
          <cell r="C140" t="str">
            <v>Protection maladie</v>
          </cell>
          <cell r="D140">
            <v>183</v>
          </cell>
          <cell r="E140" t="str">
            <v>t2</v>
          </cell>
          <cell r="F140" t="str">
            <v>183_t2</v>
          </cell>
          <cell r="H140">
            <v>0</v>
          </cell>
          <cell r="I140">
            <v>0</v>
          </cell>
        </row>
        <row r="141">
          <cell r="A141" t="str">
            <v>TravailEmploiSanté</v>
          </cell>
          <cell r="B141" t="str">
            <v>Santé</v>
          </cell>
          <cell r="C141" t="str">
            <v>Protection maladie</v>
          </cell>
          <cell r="D141">
            <v>183</v>
          </cell>
          <cell r="E141" t="str">
            <v>ht2</v>
          </cell>
          <cell r="F141" t="str">
            <v>183_ht2</v>
          </cell>
          <cell r="H141">
            <v>638003000</v>
          </cell>
          <cell r="I141">
            <v>638003000</v>
          </cell>
          <cell r="K141">
            <v>38280000</v>
          </cell>
          <cell r="L141">
            <v>38280000</v>
          </cell>
          <cell r="O141">
            <v>-295131</v>
          </cell>
          <cell r="Q141">
            <v>-295131</v>
          </cell>
          <cell r="R141">
            <v>0</v>
          </cell>
          <cell r="S141">
            <v>-295131</v>
          </cell>
          <cell r="V141">
            <v>-295131</v>
          </cell>
          <cell r="X141">
            <v>-295131</v>
          </cell>
          <cell r="Y141">
            <v>0</v>
          </cell>
          <cell r="Z141">
            <v>-295131</v>
          </cell>
        </row>
        <row r="142">
          <cell r="A142" t="str">
            <v>Affaires étrangères</v>
          </cell>
          <cell r="B142" t="str">
            <v>Action extérieure de l'État</v>
          </cell>
          <cell r="C142" t="str">
            <v>Diplomatie culturelle et d'influence</v>
          </cell>
          <cell r="D142">
            <v>185</v>
          </cell>
          <cell r="E142" t="str">
            <v>t2</v>
          </cell>
          <cell r="F142" t="str">
            <v>185_t2</v>
          </cell>
          <cell r="H142">
            <v>84090237</v>
          </cell>
          <cell r="I142">
            <v>84090237</v>
          </cell>
        </row>
        <row r="143">
          <cell r="A143" t="str">
            <v>Affaires étrangères</v>
          </cell>
          <cell r="B143" t="str">
            <v>Action extérieure de l'État</v>
          </cell>
          <cell r="C143" t="str">
            <v>Diplomatie culturelle et d'influence</v>
          </cell>
          <cell r="D143">
            <v>185</v>
          </cell>
          <cell r="E143" t="str">
            <v>ht2</v>
          </cell>
          <cell r="F143" t="str">
            <v>185_ht2</v>
          </cell>
          <cell r="H143">
            <v>674990221</v>
          </cell>
          <cell r="I143">
            <v>674990221</v>
          </cell>
          <cell r="K143">
            <v>18892742</v>
          </cell>
          <cell r="L143">
            <v>18892742</v>
          </cell>
          <cell r="O143">
            <v>-6249000</v>
          </cell>
          <cell r="P143">
            <v>51000</v>
          </cell>
          <cell r="Q143">
            <v>-6300000</v>
          </cell>
          <cell r="R143">
            <v>0</v>
          </cell>
          <cell r="S143">
            <v>-6300000</v>
          </cell>
          <cell r="V143">
            <v>-6249000</v>
          </cell>
          <cell r="W143">
            <v>51000</v>
          </cell>
          <cell r="X143">
            <v>-6300000</v>
          </cell>
          <cell r="Y143">
            <v>0</v>
          </cell>
          <cell r="Z143">
            <v>-6300000</v>
          </cell>
        </row>
        <row r="144">
          <cell r="A144" t="str">
            <v>Culture</v>
          </cell>
          <cell r="B144" t="str">
            <v>Recherche et enseignement supérieur</v>
          </cell>
          <cell r="C144" t="str">
            <v>Recherche culturelle et culture scientifique</v>
          </cell>
          <cell r="D144">
            <v>186</v>
          </cell>
          <cell r="E144" t="str">
            <v>t2</v>
          </cell>
          <cell r="F144" t="str">
            <v>186_t2</v>
          </cell>
          <cell r="H144">
            <v>0</v>
          </cell>
          <cell r="I144">
            <v>0</v>
          </cell>
        </row>
        <row r="145">
          <cell r="A145" t="str">
            <v>Culture</v>
          </cell>
          <cell r="B145" t="str">
            <v>Recherche et enseignement supérieur</v>
          </cell>
          <cell r="C145" t="str">
            <v>Recherche culturelle et culture scientifique</v>
          </cell>
          <cell r="D145">
            <v>186</v>
          </cell>
          <cell r="E145" t="str">
            <v>ht2</v>
          </cell>
          <cell r="F145" t="str">
            <v>186_ht2</v>
          </cell>
          <cell r="H145">
            <v>123464117</v>
          </cell>
          <cell r="I145">
            <v>124071102</v>
          </cell>
          <cell r="K145">
            <v>5137050</v>
          </cell>
          <cell r="L145">
            <v>5173469</v>
          </cell>
          <cell r="O145">
            <v>-1000000</v>
          </cell>
          <cell r="Q145">
            <v>-1000000</v>
          </cell>
          <cell r="R145">
            <v>0</v>
          </cell>
          <cell r="S145">
            <v>-1000000</v>
          </cell>
          <cell r="V145">
            <v>-1000000</v>
          </cell>
          <cell r="X145">
            <v>-1000000</v>
          </cell>
          <cell r="Y145">
            <v>0</v>
          </cell>
          <cell r="Z145">
            <v>-1000000</v>
          </cell>
        </row>
        <row r="146">
          <cell r="A146" t="str">
            <v>Enseign sup et rech</v>
          </cell>
          <cell r="B146" t="str">
            <v>Recherche et enseignement supérieur</v>
          </cell>
          <cell r="C146" t="str">
            <v>Recherche dans le domaine de la gestion des milieux et des ressources</v>
          </cell>
          <cell r="D146">
            <v>187</v>
          </cell>
          <cell r="E146" t="str">
            <v>t2</v>
          </cell>
          <cell r="F146" t="str">
            <v>187_t2</v>
          </cell>
          <cell r="H146">
            <v>0</v>
          </cell>
          <cell r="I146">
            <v>0</v>
          </cell>
        </row>
        <row r="147">
          <cell r="A147" t="str">
            <v>Enseign sup et rech</v>
          </cell>
          <cell r="B147" t="str">
            <v>Recherche et enseignement supérieur</v>
          </cell>
          <cell r="C147" t="str">
            <v>Recherche dans le domaine de la gestion des milieux et des ressources</v>
          </cell>
          <cell r="D147">
            <v>187</v>
          </cell>
          <cell r="E147" t="str">
            <v>ht2</v>
          </cell>
          <cell r="F147" t="str">
            <v>187_ht2</v>
          </cell>
          <cell r="H147">
            <v>1250149388</v>
          </cell>
          <cell r="I147">
            <v>1250149388</v>
          </cell>
          <cell r="K147">
            <v>10500361</v>
          </cell>
          <cell r="L147">
            <v>10500361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 t="str">
            <v>Écologie</v>
          </cell>
          <cell r="B148" t="str">
            <v>Recherche et enseignement supérieur</v>
          </cell>
          <cell r="C148" t="str">
            <v>Recherche dans les domaines de l’énergie, du développement et de l'aménagement durables</v>
          </cell>
          <cell r="D148">
            <v>190</v>
          </cell>
          <cell r="E148" t="str">
            <v>t2</v>
          </cell>
          <cell r="F148" t="str">
            <v>190_t2</v>
          </cell>
          <cell r="H148">
            <v>0</v>
          </cell>
          <cell r="I148">
            <v>0</v>
          </cell>
        </row>
        <row r="149">
          <cell r="A149" t="str">
            <v>Écologie</v>
          </cell>
          <cell r="B149" t="str">
            <v>Recherche et enseignement supérieur</v>
          </cell>
          <cell r="C149" t="str">
            <v>Recherche dans les domaines de l’énergie, du développement et de l'aménagement durables</v>
          </cell>
          <cell r="D149">
            <v>190</v>
          </cell>
          <cell r="E149" t="str">
            <v>ht2</v>
          </cell>
          <cell r="F149" t="str">
            <v>190_ht2</v>
          </cell>
          <cell r="H149">
            <v>1423341869</v>
          </cell>
          <cell r="I149">
            <v>1352341869</v>
          </cell>
          <cell r="K149">
            <v>47066922</v>
          </cell>
          <cell r="L149">
            <v>42806922</v>
          </cell>
          <cell r="O149">
            <v>-222901703</v>
          </cell>
          <cell r="Q149">
            <v>-222901703</v>
          </cell>
          <cell r="R149">
            <v>-200000000</v>
          </cell>
          <cell r="S149">
            <v>-22901703</v>
          </cell>
          <cell r="V149">
            <v>-222901703</v>
          </cell>
          <cell r="X149">
            <v>-222901703</v>
          </cell>
          <cell r="Y149">
            <v>-200000000</v>
          </cell>
          <cell r="Z149">
            <v>-22901703</v>
          </cell>
        </row>
        <row r="150">
          <cell r="A150" t="str">
            <v>Défense</v>
          </cell>
          <cell r="B150" t="str">
            <v>Recherche et enseignement supérieur</v>
          </cell>
          <cell r="C150" t="str">
            <v>Recherche duale (civile et militaire)</v>
          </cell>
          <cell r="D150">
            <v>191</v>
          </cell>
          <cell r="E150" t="str">
            <v>t2</v>
          </cell>
          <cell r="F150" t="str">
            <v>191_t2</v>
          </cell>
          <cell r="H150">
            <v>0</v>
          </cell>
          <cell r="I150">
            <v>0</v>
          </cell>
        </row>
        <row r="151">
          <cell r="A151" t="str">
            <v>Défense</v>
          </cell>
          <cell r="B151" t="str">
            <v>Recherche et enseignement supérieur</v>
          </cell>
          <cell r="C151" t="str">
            <v>Recherche duale (civile et militaire)</v>
          </cell>
          <cell r="D151">
            <v>191</v>
          </cell>
          <cell r="E151" t="str">
            <v>ht2</v>
          </cell>
          <cell r="F151" t="str">
            <v>191_ht2</v>
          </cell>
          <cell r="H151">
            <v>192868745</v>
          </cell>
          <cell r="I151">
            <v>192868745</v>
          </cell>
          <cell r="K151">
            <v>9595913</v>
          </cell>
          <cell r="L151">
            <v>9595913</v>
          </cell>
          <cell r="O151">
            <v>-2945000</v>
          </cell>
          <cell r="Q151">
            <v>-2945000</v>
          </cell>
          <cell r="R151">
            <v>0</v>
          </cell>
          <cell r="S151">
            <v>-2945000</v>
          </cell>
          <cell r="V151">
            <v>-2945000</v>
          </cell>
          <cell r="X151">
            <v>-2945000</v>
          </cell>
          <cell r="Y151">
            <v>0</v>
          </cell>
          <cell r="Z151">
            <v>-2945000</v>
          </cell>
        </row>
        <row r="152">
          <cell r="A152" t="str">
            <v>Économie</v>
          </cell>
          <cell r="B152" t="str">
            <v>Recherche et enseignement supérieur</v>
          </cell>
          <cell r="C152" t="str">
            <v>Recherche et enseignement supérieur en matière économique et industrielle</v>
          </cell>
          <cell r="D152">
            <v>192</v>
          </cell>
          <cell r="E152" t="str">
            <v>t2</v>
          </cell>
          <cell r="F152" t="str">
            <v>192_t2</v>
          </cell>
          <cell r="H152">
            <v>100675510</v>
          </cell>
          <cell r="I152">
            <v>100675510</v>
          </cell>
        </row>
        <row r="153">
          <cell r="A153" t="str">
            <v>Économie</v>
          </cell>
          <cell r="B153" t="str">
            <v>Recherche et enseignement supérieur</v>
          </cell>
          <cell r="C153" t="str">
            <v>Recherche et enseignement supérieur en matière économique et industrielle</v>
          </cell>
          <cell r="D153">
            <v>192</v>
          </cell>
          <cell r="E153" t="str">
            <v>ht2</v>
          </cell>
          <cell r="F153" t="str">
            <v>192_ht2</v>
          </cell>
          <cell r="H153">
            <v>905127598</v>
          </cell>
          <cell r="I153">
            <v>881340979</v>
          </cell>
          <cell r="K153">
            <v>47419613</v>
          </cell>
          <cell r="L153">
            <v>45992416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 t="str">
            <v>Enseign sup et rech</v>
          </cell>
          <cell r="B154" t="str">
            <v>Recherche et enseignement supérieur</v>
          </cell>
          <cell r="C154" t="str">
            <v>Recherche spatiale</v>
          </cell>
          <cell r="D154">
            <v>193</v>
          </cell>
          <cell r="E154" t="str">
            <v>t2</v>
          </cell>
          <cell r="F154" t="str">
            <v>193_t2</v>
          </cell>
          <cell r="H154">
            <v>0</v>
          </cell>
          <cell r="I154">
            <v>0</v>
          </cell>
        </row>
        <row r="155">
          <cell r="A155" t="str">
            <v>Enseign sup et rech</v>
          </cell>
          <cell r="B155" t="str">
            <v>Recherche et enseignement supérieur</v>
          </cell>
          <cell r="C155" t="str">
            <v>Recherche spatiale</v>
          </cell>
          <cell r="D155">
            <v>193</v>
          </cell>
          <cell r="E155" t="str">
            <v>ht2</v>
          </cell>
          <cell r="F155" t="str">
            <v>193_ht2</v>
          </cell>
          <cell r="H155">
            <v>1398540042</v>
          </cell>
          <cell r="I155">
            <v>1398540042</v>
          </cell>
          <cell r="K155">
            <v>63292224</v>
          </cell>
          <cell r="L155">
            <v>63292224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 t="str">
            <v>Budget</v>
          </cell>
          <cell r="B156" t="str">
            <v>Régimes sociaux et de retraite</v>
          </cell>
          <cell r="C156" t="str">
            <v>Régimes de retraite des mines, de la SEITA et divers</v>
          </cell>
          <cell r="D156">
            <v>195</v>
          </cell>
          <cell r="E156" t="str">
            <v>t2</v>
          </cell>
          <cell r="F156" t="str">
            <v>195_t2</v>
          </cell>
          <cell r="H156">
            <v>250000000</v>
          </cell>
          <cell r="I156">
            <v>250000000</v>
          </cell>
        </row>
        <row r="157">
          <cell r="A157" t="str">
            <v>Budget</v>
          </cell>
          <cell r="B157" t="str">
            <v>Régimes sociaux et de retraite</v>
          </cell>
          <cell r="C157" t="str">
            <v>Régimes de retraite des mines, de la SEITA et divers</v>
          </cell>
          <cell r="D157">
            <v>195</v>
          </cell>
          <cell r="E157" t="str">
            <v>ht2</v>
          </cell>
          <cell r="F157" t="str">
            <v>195_ht2</v>
          </cell>
          <cell r="H157">
            <v>1432050000</v>
          </cell>
          <cell r="I157">
            <v>1432050000</v>
          </cell>
          <cell r="K157">
            <v>85923000</v>
          </cell>
          <cell r="L157">
            <v>85923000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V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Écologie</v>
          </cell>
          <cell r="B158" t="str">
            <v>Régimes sociaux et de retraite</v>
          </cell>
          <cell r="C158" t="str">
            <v>Régimes de retraite et de sécurité sociale des marins</v>
          </cell>
          <cell r="D158">
            <v>197</v>
          </cell>
          <cell r="E158" t="str">
            <v>t2</v>
          </cell>
          <cell r="F158" t="str">
            <v>197_t2</v>
          </cell>
          <cell r="H158">
            <v>0</v>
          </cell>
          <cell r="I158">
            <v>0</v>
          </cell>
        </row>
        <row r="159">
          <cell r="A159" t="str">
            <v>Écologie</v>
          </cell>
          <cell r="B159" t="str">
            <v>Régimes sociaux et de retraite</v>
          </cell>
          <cell r="C159" t="str">
            <v>Régimes de retraite et de sécurité sociale des marins</v>
          </cell>
          <cell r="D159">
            <v>197</v>
          </cell>
          <cell r="E159" t="str">
            <v>ht2</v>
          </cell>
          <cell r="F159" t="str">
            <v>197_ht2</v>
          </cell>
          <cell r="H159">
            <v>856456092</v>
          </cell>
          <cell r="I159">
            <v>856456092</v>
          </cell>
          <cell r="K159">
            <v>51375598</v>
          </cell>
          <cell r="L159">
            <v>51375598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V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 t="str">
            <v>Écologie</v>
          </cell>
          <cell r="B160" t="str">
            <v>Régimes sociaux et de retraite</v>
          </cell>
          <cell r="C160" t="str">
            <v>Régimes sociaux et de retraite des transports terrestres</v>
          </cell>
          <cell r="D160">
            <v>198</v>
          </cell>
          <cell r="E160" t="str">
            <v>t2</v>
          </cell>
          <cell r="F160" t="str">
            <v>198_t2</v>
          </cell>
          <cell r="H160">
            <v>0</v>
          </cell>
          <cell r="I160">
            <v>0</v>
          </cell>
        </row>
        <row r="161">
          <cell r="A161" t="str">
            <v>Écologie</v>
          </cell>
          <cell r="B161" t="str">
            <v>Régimes sociaux et de retraite</v>
          </cell>
          <cell r="C161" t="str">
            <v>Régimes sociaux et de retraite des transports terrestres</v>
          </cell>
          <cell r="D161">
            <v>198</v>
          </cell>
          <cell r="E161" t="str">
            <v>ht2</v>
          </cell>
          <cell r="F161" t="str">
            <v>198_ht2</v>
          </cell>
          <cell r="H161">
            <v>4080200000</v>
          </cell>
          <cell r="I161">
            <v>4080200000</v>
          </cell>
          <cell r="K161">
            <v>244812000</v>
          </cell>
          <cell r="L161">
            <v>244812000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 t="str">
            <v>Budget</v>
          </cell>
          <cell r="B162" t="str">
            <v>Remboursements et dégrèvements</v>
          </cell>
          <cell r="C162" t="str">
            <v>Remboursements et dégrèvements d'impôts d'État (crédits évaluatifs)</v>
          </cell>
          <cell r="D162">
            <v>200</v>
          </cell>
          <cell r="E162" t="str">
            <v>t2</v>
          </cell>
          <cell r="F162" t="str">
            <v>200_t2</v>
          </cell>
          <cell r="H162">
            <v>0</v>
          </cell>
          <cell r="I162">
            <v>0</v>
          </cell>
        </row>
        <row r="163">
          <cell r="A163" t="str">
            <v>Budget</v>
          </cell>
          <cell r="B163" t="str">
            <v>Remboursements et dégrèvements</v>
          </cell>
          <cell r="C163" t="str">
            <v>Remboursements et dégrèvements d'impôts d'État (crédits évaluatifs)</v>
          </cell>
          <cell r="D163">
            <v>200</v>
          </cell>
          <cell r="E163" t="str">
            <v>ht2</v>
          </cell>
          <cell r="F163" t="str">
            <v>200_ht2</v>
          </cell>
          <cell r="H163">
            <v>74573085000</v>
          </cell>
          <cell r="I163">
            <v>74573085000</v>
          </cell>
          <cell r="K163">
            <v>0</v>
          </cell>
          <cell r="L163">
            <v>0</v>
          </cell>
          <cell r="O163">
            <v>-261053000</v>
          </cell>
          <cell r="Q163">
            <v>-261053000</v>
          </cell>
          <cell r="R163">
            <v>-261053000</v>
          </cell>
          <cell r="S163">
            <v>0</v>
          </cell>
          <cell r="V163">
            <v>-261053000</v>
          </cell>
          <cell r="X163">
            <v>-261053000</v>
          </cell>
          <cell r="Y163">
            <v>-261053000</v>
          </cell>
          <cell r="Z163">
            <v>0</v>
          </cell>
        </row>
        <row r="164">
          <cell r="A164" t="str">
            <v>Budget</v>
          </cell>
          <cell r="B164" t="str">
            <v>Remboursements et dégrèvements</v>
          </cell>
          <cell r="C164" t="str">
            <v>Remboursements et dégrèvements d'impôts locaux (crédits évaluatifs)</v>
          </cell>
          <cell r="D164">
            <v>201</v>
          </cell>
          <cell r="E164" t="str">
            <v>t2</v>
          </cell>
          <cell r="F164" t="str">
            <v>201_t2</v>
          </cell>
          <cell r="H164">
            <v>0</v>
          </cell>
          <cell r="I164">
            <v>0</v>
          </cell>
        </row>
        <row r="165">
          <cell r="A165" t="str">
            <v>Budget</v>
          </cell>
          <cell r="B165" t="str">
            <v>Remboursements et dégrèvements</v>
          </cell>
          <cell r="C165" t="str">
            <v>Remboursements et dégrèvements d'impôts locaux (crédits évaluatifs)</v>
          </cell>
          <cell r="D165">
            <v>201</v>
          </cell>
          <cell r="E165" t="str">
            <v>ht2</v>
          </cell>
          <cell r="F165" t="str">
            <v>201_ht2</v>
          </cell>
          <cell r="H165">
            <v>10310000000</v>
          </cell>
          <cell r="I165">
            <v>10310000000</v>
          </cell>
          <cell r="K165">
            <v>0</v>
          </cell>
          <cell r="L165">
            <v>0</v>
          </cell>
          <cell r="O165">
            <v>-81000000</v>
          </cell>
          <cell r="Q165">
            <v>-81000000</v>
          </cell>
          <cell r="R165">
            <v>-81000000</v>
          </cell>
          <cell r="S165">
            <v>0</v>
          </cell>
          <cell r="V165">
            <v>-81000000</v>
          </cell>
          <cell r="X165">
            <v>-81000000</v>
          </cell>
          <cell r="Y165">
            <v>-81000000</v>
          </cell>
          <cell r="Z165">
            <v>0</v>
          </cell>
        </row>
        <row r="166">
          <cell r="A166" t="str">
            <v>Écologie</v>
          </cell>
          <cell r="B166" t="str">
            <v>Écologie, développement et aménagement durables</v>
          </cell>
          <cell r="C166" t="str">
            <v>Infrastructures et services de transports</v>
          </cell>
          <cell r="D166">
            <v>203</v>
          </cell>
          <cell r="E166" t="str">
            <v>t2</v>
          </cell>
          <cell r="F166" t="str">
            <v>203_t2</v>
          </cell>
          <cell r="H166">
            <v>0</v>
          </cell>
          <cell r="I166">
            <v>0</v>
          </cell>
        </row>
        <row r="167">
          <cell r="A167" t="str">
            <v>Écologie</v>
          </cell>
          <cell r="B167" t="str">
            <v>Écologie, développement et aménagement durables</v>
          </cell>
          <cell r="C167" t="str">
            <v>Infrastructures et services de transports</v>
          </cell>
          <cell r="D167">
            <v>203</v>
          </cell>
          <cell r="E167" t="str">
            <v>ht2</v>
          </cell>
          <cell r="F167" t="str">
            <v>203_ht2</v>
          </cell>
          <cell r="H167">
            <v>4180480030</v>
          </cell>
          <cell r="I167">
            <v>4209014364</v>
          </cell>
          <cell r="K167">
            <v>188937311</v>
          </cell>
          <cell r="L167">
            <v>190649372</v>
          </cell>
          <cell r="O167">
            <v>-152848196</v>
          </cell>
          <cell r="Q167">
            <v>-152848196</v>
          </cell>
          <cell r="R167">
            <v>0</v>
          </cell>
          <cell r="S167">
            <v>-152848196</v>
          </cell>
          <cell r="V167">
            <v>-152848196</v>
          </cell>
          <cell r="X167">
            <v>-152848196</v>
          </cell>
          <cell r="Y167">
            <v>0</v>
          </cell>
          <cell r="Z167">
            <v>-152848196</v>
          </cell>
        </row>
        <row r="168">
          <cell r="A168" t="str">
            <v>TravailEmploiSanté</v>
          </cell>
          <cell r="B168" t="str">
            <v>Santé</v>
          </cell>
          <cell r="C168" t="str">
            <v>Prévention, sécurité sanitaire et offre de soins</v>
          </cell>
          <cell r="D168">
            <v>204</v>
          </cell>
          <cell r="E168" t="str">
            <v>t2</v>
          </cell>
          <cell r="F168" t="str">
            <v>204_t2</v>
          </cell>
          <cell r="H168">
            <v>0</v>
          </cell>
          <cell r="I168">
            <v>0</v>
          </cell>
        </row>
        <row r="169">
          <cell r="A169" t="str">
            <v>TravailEmploiSanté</v>
          </cell>
          <cell r="B169" t="str">
            <v>Santé</v>
          </cell>
          <cell r="C169" t="str">
            <v>Prévention, sécurité sanitaire et offre de soins</v>
          </cell>
          <cell r="D169">
            <v>204</v>
          </cell>
          <cell r="E169" t="str">
            <v>ht2</v>
          </cell>
          <cell r="F169" t="str">
            <v>204_ht2</v>
          </cell>
          <cell r="H169">
            <v>739203848</v>
          </cell>
          <cell r="I169">
            <v>739203848</v>
          </cell>
          <cell r="K169">
            <v>36898459</v>
          </cell>
          <cell r="L169">
            <v>36898459</v>
          </cell>
          <cell r="O169">
            <v>-19424812</v>
          </cell>
          <cell r="Q169">
            <v>-19424812</v>
          </cell>
          <cell r="R169">
            <v>0</v>
          </cell>
          <cell r="S169">
            <v>-19424812</v>
          </cell>
          <cell r="V169">
            <v>-19424812</v>
          </cell>
          <cell r="X169">
            <v>-19424812</v>
          </cell>
          <cell r="Y169">
            <v>0</v>
          </cell>
          <cell r="Z169">
            <v>-19424812</v>
          </cell>
        </row>
        <row r="170">
          <cell r="A170" t="str">
            <v>Écologie</v>
          </cell>
          <cell r="B170" t="str">
            <v>Écologie, développement et aménagement durables</v>
          </cell>
          <cell r="C170" t="str">
            <v>Sécurité et affaires maritimes</v>
          </cell>
          <cell r="D170">
            <v>205</v>
          </cell>
          <cell r="E170" t="str">
            <v>t2</v>
          </cell>
          <cell r="F170" t="str">
            <v>205_t2</v>
          </cell>
          <cell r="H170">
            <v>0</v>
          </cell>
          <cell r="I170">
            <v>0</v>
          </cell>
        </row>
        <row r="171">
          <cell r="A171" t="str">
            <v>Écologie</v>
          </cell>
          <cell r="B171" t="str">
            <v>Écologie, développement et aménagement durables</v>
          </cell>
          <cell r="C171" t="str">
            <v>Sécurité et affaires maritimes</v>
          </cell>
          <cell r="D171">
            <v>205</v>
          </cell>
          <cell r="E171" t="str">
            <v>ht2</v>
          </cell>
          <cell r="F171" t="str">
            <v>205_ht2</v>
          </cell>
          <cell r="H171">
            <v>143525599</v>
          </cell>
          <cell r="I171">
            <v>145551270</v>
          </cell>
          <cell r="K171">
            <v>8001073</v>
          </cell>
          <cell r="L171">
            <v>8122614</v>
          </cell>
          <cell r="O171">
            <v>-4345598</v>
          </cell>
          <cell r="Q171">
            <v>-4345598</v>
          </cell>
          <cell r="R171">
            <v>0</v>
          </cell>
          <cell r="S171">
            <v>-4345598</v>
          </cell>
          <cell r="V171">
            <v>-4345598</v>
          </cell>
          <cell r="X171">
            <v>-4345598</v>
          </cell>
          <cell r="Y171">
            <v>0</v>
          </cell>
          <cell r="Z171">
            <v>-4345598</v>
          </cell>
        </row>
        <row r="172">
          <cell r="A172" t="str">
            <v>Agriculture</v>
          </cell>
          <cell r="B172" t="str">
            <v>Agriculture, pêche, alimentation, forêt et affaires rurales</v>
          </cell>
          <cell r="C172" t="str">
            <v>Sécurité et qualité sanitaires de l'alimentation</v>
          </cell>
          <cell r="D172">
            <v>206</v>
          </cell>
          <cell r="E172" t="str">
            <v>t2</v>
          </cell>
          <cell r="F172" t="str">
            <v>206_t2</v>
          </cell>
          <cell r="H172">
            <v>270723483</v>
          </cell>
          <cell r="I172">
            <v>270723483</v>
          </cell>
        </row>
        <row r="173">
          <cell r="A173" t="str">
            <v>Agriculture</v>
          </cell>
          <cell r="B173" t="str">
            <v>Agriculture, pêche, alimentation, forêt et affaires rurales</v>
          </cell>
          <cell r="C173" t="str">
            <v>Sécurité et qualité sanitaires de l'alimentation</v>
          </cell>
          <cell r="D173">
            <v>206</v>
          </cell>
          <cell r="E173" t="str">
            <v>ht2</v>
          </cell>
          <cell r="F173" t="str">
            <v>206_ht2</v>
          </cell>
          <cell r="H173">
            <v>223388549</v>
          </cell>
          <cell r="I173">
            <v>223566549</v>
          </cell>
          <cell r="K173">
            <v>11028667</v>
          </cell>
          <cell r="L173">
            <v>11026995</v>
          </cell>
          <cell r="O173">
            <v>-2299000</v>
          </cell>
          <cell r="P173">
            <v>1000</v>
          </cell>
          <cell r="Q173">
            <v>-2300000</v>
          </cell>
          <cell r="R173">
            <v>0</v>
          </cell>
          <cell r="S173">
            <v>-2300000</v>
          </cell>
          <cell r="V173">
            <v>-2299000</v>
          </cell>
          <cell r="W173">
            <v>1000</v>
          </cell>
          <cell r="X173">
            <v>-2300000</v>
          </cell>
          <cell r="Y173">
            <v>0</v>
          </cell>
          <cell r="Z173">
            <v>-2300000</v>
          </cell>
        </row>
        <row r="174">
          <cell r="A174" t="str">
            <v>Intérieur</v>
          </cell>
          <cell r="B174" t="str">
            <v>Écologie, développement et aménagement durables</v>
          </cell>
          <cell r="C174" t="str">
            <v>Sécurité et circulation routières</v>
          </cell>
          <cell r="D174">
            <v>207</v>
          </cell>
          <cell r="E174" t="str">
            <v>t2</v>
          </cell>
          <cell r="F174" t="str">
            <v>207_t2</v>
          </cell>
          <cell r="H174">
            <v>0</v>
          </cell>
          <cell r="I174">
            <v>0</v>
          </cell>
        </row>
        <row r="175">
          <cell r="A175" t="str">
            <v>Intérieur</v>
          </cell>
          <cell r="B175" t="str">
            <v>Écologie, développement et aménagement durables</v>
          </cell>
          <cell r="C175" t="str">
            <v>Sécurité et circulation routières</v>
          </cell>
          <cell r="D175">
            <v>207</v>
          </cell>
          <cell r="E175" t="str">
            <v>ht2</v>
          </cell>
          <cell r="F175" t="str">
            <v>207_ht2</v>
          </cell>
          <cell r="H175">
            <v>54617441</v>
          </cell>
          <cell r="I175">
            <v>54617441</v>
          </cell>
          <cell r="K175">
            <v>3276986</v>
          </cell>
          <cell r="L175">
            <v>3276986</v>
          </cell>
          <cell r="O175">
            <v>-1615112</v>
          </cell>
          <cell r="Q175">
            <v>-1615112</v>
          </cell>
          <cell r="R175">
            <v>0</v>
          </cell>
          <cell r="S175">
            <v>-1615112</v>
          </cell>
          <cell r="V175">
            <v>-1615112</v>
          </cell>
          <cell r="X175">
            <v>-1615112</v>
          </cell>
          <cell r="Y175">
            <v>0</v>
          </cell>
          <cell r="Z175">
            <v>-1615112</v>
          </cell>
        </row>
        <row r="176">
          <cell r="A176" t="str">
            <v>Affaires étrangères</v>
          </cell>
          <cell r="B176" t="str">
            <v>Aide publique au développement</v>
          </cell>
          <cell r="C176" t="str">
            <v>Solidarité à l'égard des pays en développement</v>
          </cell>
          <cell r="D176">
            <v>209</v>
          </cell>
          <cell r="E176" t="str">
            <v>t2</v>
          </cell>
          <cell r="F176" t="str">
            <v>209_t2</v>
          </cell>
          <cell r="H176">
            <v>222720988</v>
          </cell>
          <cell r="I176">
            <v>222720988</v>
          </cell>
        </row>
        <row r="177">
          <cell r="A177" t="str">
            <v>Affaires étrangères</v>
          </cell>
          <cell r="B177" t="str">
            <v>Aide publique au développement</v>
          </cell>
          <cell r="C177" t="str">
            <v>Solidarité à l'égard des pays en développement</v>
          </cell>
          <cell r="D177">
            <v>209</v>
          </cell>
          <cell r="E177" t="str">
            <v>ht2</v>
          </cell>
          <cell r="F177" t="str">
            <v>209_ht2</v>
          </cell>
          <cell r="H177">
            <v>1868457236</v>
          </cell>
          <cell r="I177">
            <v>1891300983</v>
          </cell>
          <cell r="K177">
            <v>111566522</v>
          </cell>
          <cell r="L177">
            <v>112938893</v>
          </cell>
          <cell r="O177">
            <v>-9700000</v>
          </cell>
          <cell r="Q177">
            <v>-9700000</v>
          </cell>
          <cell r="R177">
            <v>0</v>
          </cell>
          <cell r="S177">
            <v>-9700000</v>
          </cell>
          <cell r="V177">
            <v>-9700000</v>
          </cell>
          <cell r="X177">
            <v>-9700000</v>
          </cell>
          <cell r="Y177">
            <v>0</v>
          </cell>
          <cell r="Z177">
            <v>-9700000</v>
          </cell>
        </row>
        <row r="178">
          <cell r="A178" t="str">
            <v>Défense</v>
          </cell>
          <cell r="B178" t="str">
            <v>Défense</v>
          </cell>
          <cell r="C178" t="str">
            <v>Soutien de la politique de la défense</v>
          </cell>
          <cell r="D178">
            <v>212</v>
          </cell>
          <cell r="E178" t="str">
            <v>t2</v>
          </cell>
          <cell r="F178" t="str">
            <v>212_t2</v>
          </cell>
          <cell r="H178">
            <v>1172165363</v>
          </cell>
          <cell r="I178">
            <v>1172165363</v>
          </cell>
        </row>
        <row r="179">
          <cell r="A179" t="str">
            <v>Défense</v>
          </cell>
          <cell r="B179" t="str">
            <v>Défense</v>
          </cell>
          <cell r="C179" t="str">
            <v>Soutien de la politique de la défense</v>
          </cell>
          <cell r="D179">
            <v>212</v>
          </cell>
          <cell r="E179" t="str">
            <v>ht2</v>
          </cell>
          <cell r="F179" t="str">
            <v>212_ht2</v>
          </cell>
          <cell r="H179">
            <v>2281172315</v>
          </cell>
          <cell r="I179">
            <v>1964804438</v>
          </cell>
          <cell r="K179">
            <v>128836684</v>
          </cell>
          <cell r="L179">
            <v>109014611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-50000000</v>
          </cell>
          <cell r="X179">
            <v>-50000000</v>
          </cell>
          <cell r="Y179">
            <v>0</v>
          </cell>
          <cell r="Z179">
            <v>-50000000</v>
          </cell>
        </row>
        <row r="180">
          <cell r="A180" t="str">
            <v>Éducation</v>
          </cell>
          <cell r="B180" t="str">
            <v>Enseignement scolaire</v>
          </cell>
          <cell r="C180" t="str">
            <v>Soutien de la politique de l'éducation nationale</v>
          </cell>
          <cell r="D180">
            <v>214</v>
          </cell>
          <cell r="E180" t="str">
            <v>t2</v>
          </cell>
          <cell r="F180" t="str">
            <v>214_t2</v>
          </cell>
          <cell r="H180">
            <v>1367175585</v>
          </cell>
          <cell r="I180">
            <v>1367175585</v>
          </cell>
        </row>
        <row r="181">
          <cell r="A181" t="str">
            <v>Éducation</v>
          </cell>
          <cell r="B181" t="str">
            <v>Enseignement scolaire</v>
          </cell>
          <cell r="C181" t="str">
            <v>Soutien de la politique de l'éducation nationale</v>
          </cell>
          <cell r="D181">
            <v>214</v>
          </cell>
          <cell r="E181" t="str">
            <v>ht2</v>
          </cell>
          <cell r="F181" t="str">
            <v>214_ht2</v>
          </cell>
          <cell r="H181">
            <v>792388282</v>
          </cell>
          <cell r="I181">
            <v>740978053</v>
          </cell>
          <cell r="K181">
            <v>38500606</v>
          </cell>
          <cell r="L181">
            <v>35415992</v>
          </cell>
          <cell r="O181">
            <v>-5096000</v>
          </cell>
          <cell r="P181">
            <v>4000</v>
          </cell>
          <cell r="Q181">
            <v>-5100000</v>
          </cell>
          <cell r="R181">
            <v>0</v>
          </cell>
          <cell r="S181">
            <v>-5100000</v>
          </cell>
          <cell r="V181">
            <v>-5096000</v>
          </cell>
          <cell r="W181">
            <v>4000</v>
          </cell>
          <cell r="X181">
            <v>-5100000</v>
          </cell>
          <cell r="Y181">
            <v>0</v>
          </cell>
          <cell r="Z181">
            <v>-5100000</v>
          </cell>
        </row>
        <row r="182">
          <cell r="A182" t="str">
            <v>Agriculture</v>
          </cell>
          <cell r="B182" t="str">
            <v>Agriculture, pêche, alimentation, forêt et affaires rurales</v>
          </cell>
          <cell r="C182" t="str">
            <v>Conduite et pilotage des politiques de l'agriculture</v>
          </cell>
          <cell r="D182">
            <v>215</v>
          </cell>
          <cell r="E182" t="str">
            <v>t2</v>
          </cell>
          <cell r="F182" t="str">
            <v>215_t2</v>
          </cell>
          <cell r="H182">
            <v>648886196</v>
          </cell>
          <cell r="I182">
            <v>648886196</v>
          </cell>
        </row>
        <row r="183">
          <cell r="A183" t="str">
            <v>Agriculture</v>
          </cell>
          <cell r="B183" t="str">
            <v>Agriculture, pêche, alimentation, forêt et affaires rurales</v>
          </cell>
          <cell r="C183" t="str">
            <v>Conduite et pilotage des politiques de l'agriculture</v>
          </cell>
          <cell r="D183">
            <v>215</v>
          </cell>
          <cell r="E183" t="str">
            <v>ht2</v>
          </cell>
          <cell r="F183" t="str">
            <v>215_ht2</v>
          </cell>
          <cell r="H183">
            <v>112289122</v>
          </cell>
          <cell r="I183">
            <v>104545863</v>
          </cell>
          <cell r="K183">
            <v>6610696</v>
          </cell>
          <cell r="L183">
            <v>6146100</v>
          </cell>
          <cell r="O183">
            <v>-2200000</v>
          </cell>
          <cell r="Q183">
            <v>-2200000</v>
          </cell>
          <cell r="R183">
            <v>0</v>
          </cell>
          <cell r="S183">
            <v>-2200000</v>
          </cell>
          <cell r="V183">
            <v>-2200000</v>
          </cell>
          <cell r="X183">
            <v>-2200000</v>
          </cell>
          <cell r="Y183">
            <v>0</v>
          </cell>
          <cell r="Z183">
            <v>-2200000</v>
          </cell>
        </row>
        <row r="184">
          <cell r="A184" t="str">
            <v>Intérieur</v>
          </cell>
          <cell r="B184" t="str">
            <v>Administration générale et territoriale de l'État</v>
          </cell>
          <cell r="C184" t="str">
            <v>Conduite et pilotage des politiques de l'intérieur</v>
          </cell>
          <cell r="D184">
            <v>216</v>
          </cell>
          <cell r="E184" t="str">
            <v>t2</v>
          </cell>
          <cell r="F184" t="str">
            <v>216_t2</v>
          </cell>
          <cell r="H184">
            <v>335781837</v>
          </cell>
          <cell r="I184">
            <v>335781837</v>
          </cell>
        </row>
        <row r="185">
          <cell r="A185" t="str">
            <v>Intérieur</v>
          </cell>
          <cell r="B185" t="str">
            <v>Administration générale et territoriale de l'État</v>
          </cell>
          <cell r="C185" t="str">
            <v>Conduite et pilotage des politiques de l'intérieur</v>
          </cell>
          <cell r="D185">
            <v>216</v>
          </cell>
          <cell r="E185" t="str">
            <v>ht2</v>
          </cell>
          <cell r="F185" t="str">
            <v>216_ht2</v>
          </cell>
          <cell r="H185">
            <v>296825377</v>
          </cell>
          <cell r="I185">
            <v>315951078</v>
          </cell>
          <cell r="K185">
            <v>17291399</v>
          </cell>
          <cell r="L185">
            <v>18498941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V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 t="str">
            <v>Écologie</v>
          </cell>
          <cell r="B186" t="str">
            <v>Écologie, développement et aménagement durables</v>
          </cell>
          <cell r="C186" t="str">
            <v>Conduite et pilotage des politiques de l'écologie, de l'énergie, du développement durable et de la mer</v>
          </cell>
          <cell r="D186">
            <v>217</v>
          </cell>
          <cell r="E186" t="str">
            <v>t2</v>
          </cell>
          <cell r="F186" t="str">
            <v>217_t2</v>
          </cell>
          <cell r="H186">
            <v>3216329129</v>
          </cell>
          <cell r="I186">
            <v>3216329129</v>
          </cell>
        </row>
        <row r="187">
          <cell r="A187" t="str">
            <v>Écologie</v>
          </cell>
          <cell r="B187" t="str">
            <v>Écologie, développement et aménagement durables</v>
          </cell>
          <cell r="C187" t="str">
            <v>Conduite et pilotage des politiques de l'écologie, de l'énergie, du développement durable et de la mer</v>
          </cell>
          <cell r="D187">
            <v>217</v>
          </cell>
          <cell r="E187" t="str">
            <v>ht2</v>
          </cell>
          <cell r="F187" t="str">
            <v>217_ht2</v>
          </cell>
          <cell r="H187">
            <v>348759223</v>
          </cell>
          <cell r="I187">
            <v>353156223</v>
          </cell>
          <cell r="K187">
            <v>19316887</v>
          </cell>
          <cell r="L187">
            <v>19580707</v>
          </cell>
          <cell r="O187">
            <v>-13685678</v>
          </cell>
          <cell r="Q187">
            <v>-13685678</v>
          </cell>
          <cell r="R187">
            <v>0</v>
          </cell>
          <cell r="S187">
            <v>-13685678</v>
          </cell>
          <cell r="V187">
            <v>-13685678</v>
          </cell>
          <cell r="X187">
            <v>-13685678</v>
          </cell>
          <cell r="Y187">
            <v>0</v>
          </cell>
          <cell r="Z187">
            <v>-13685678</v>
          </cell>
        </row>
        <row r="188">
          <cell r="A188" t="str">
            <v>Budget</v>
          </cell>
          <cell r="B188" t="str">
            <v>Gestion des finances publiques et des ressources humaines</v>
          </cell>
          <cell r="C188" t="str">
            <v>Conduite et pilotage des politiques économique et financière</v>
          </cell>
          <cell r="D188">
            <v>218</v>
          </cell>
          <cell r="E188" t="str">
            <v>t2</v>
          </cell>
          <cell r="F188" t="str">
            <v>218_t2</v>
          </cell>
          <cell r="H188">
            <v>428974227</v>
          </cell>
          <cell r="I188">
            <v>428974227</v>
          </cell>
        </row>
        <row r="189">
          <cell r="A189" t="str">
            <v>Budget</v>
          </cell>
          <cell r="B189" t="str">
            <v>Gestion des finances publiques et des ressources humaines</v>
          </cell>
          <cell r="C189" t="str">
            <v>Conduite et pilotage des politiques économique et financière</v>
          </cell>
          <cell r="D189">
            <v>218</v>
          </cell>
          <cell r="E189" t="str">
            <v>ht2</v>
          </cell>
          <cell r="F189" t="str">
            <v>218_ht2</v>
          </cell>
          <cell r="H189">
            <v>437876544</v>
          </cell>
          <cell r="I189">
            <v>452298337</v>
          </cell>
          <cell r="K189">
            <v>26272113</v>
          </cell>
          <cell r="L189">
            <v>27137420</v>
          </cell>
          <cell r="O189">
            <v>-9823609</v>
          </cell>
          <cell r="Q189">
            <v>-9823609</v>
          </cell>
          <cell r="R189">
            <v>0</v>
          </cell>
          <cell r="S189">
            <v>-9823609</v>
          </cell>
          <cell r="V189">
            <v>-9823609</v>
          </cell>
          <cell r="X189">
            <v>-9823609</v>
          </cell>
          <cell r="Y189">
            <v>0</v>
          </cell>
          <cell r="Z189">
            <v>-9823609</v>
          </cell>
        </row>
        <row r="190">
          <cell r="A190" t="str">
            <v>Sports</v>
          </cell>
          <cell r="B190" t="str">
            <v>Sport, jeunesse et vie associative</v>
          </cell>
          <cell r="C190" t="str">
            <v>Sport</v>
          </cell>
          <cell r="D190">
            <v>219</v>
          </cell>
          <cell r="E190" t="str">
            <v>t2</v>
          </cell>
          <cell r="F190" t="str">
            <v>219_t2</v>
          </cell>
          <cell r="H190">
            <v>0</v>
          </cell>
          <cell r="I190">
            <v>0</v>
          </cell>
        </row>
        <row r="191">
          <cell r="A191" t="str">
            <v>Sports</v>
          </cell>
          <cell r="B191" t="str">
            <v>Sport, jeunesse et vie associative</v>
          </cell>
          <cell r="C191" t="str">
            <v>Sport</v>
          </cell>
          <cell r="D191">
            <v>219</v>
          </cell>
          <cell r="E191" t="str">
            <v>ht2</v>
          </cell>
          <cell r="F191" t="str">
            <v>219_ht2</v>
          </cell>
          <cell r="H191">
            <v>251595872</v>
          </cell>
          <cell r="I191">
            <v>254751209</v>
          </cell>
          <cell r="K191">
            <v>10322520</v>
          </cell>
          <cell r="L191">
            <v>10511840</v>
          </cell>
          <cell r="O191">
            <v>-5007000</v>
          </cell>
          <cell r="P191">
            <v>-7000</v>
          </cell>
          <cell r="Q191">
            <v>-5000000</v>
          </cell>
          <cell r="R191">
            <v>-7000</v>
          </cell>
          <cell r="S191">
            <v>-5000000</v>
          </cell>
          <cell r="V191">
            <v>-5007000</v>
          </cell>
          <cell r="W191">
            <v>-7000</v>
          </cell>
          <cell r="X191">
            <v>-5000000</v>
          </cell>
          <cell r="Y191">
            <v>-7000</v>
          </cell>
          <cell r="Z191">
            <v>-5000000</v>
          </cell>
        </row>
        <row r="192">
          <cell r="A192" t="str">
            <v>Économie</v>
          </cell>
          <cell r="B192" t="str">
            <v>Économie</v>
          </cell>
          <cell r="C192" t="str">
            <v>Statistiques et études économiques</v>
          </cell>
          <cell r="D192">
            <v>220</v>
          </cell>
          <cell r="E192" t="str">
            <v>t2</v>
          </cell>
          <cell r="F192" t="str">
            <v>220_t2</v>
          </cell>
          <cell r="H192">
            <v>374803831</v>
          </cell>
          <cell r="I192">
            <v>374803831</v>
          </cell>
        </row>
        <row r="193">
          <cell r="A193" t="str">
            <v>Économie</v>
          </cell>
          <cell r="B193" t="str">
            <v>Économie</v>
          </cell>
          <cell r="C193" t="str">
            <v>Statistiques et études économiques</v>
          </cell>
          <cell r="D193">
            <v>220</v>
          </cell>
          <cell r="E193" t="str">
            <v>ht2</v>
          </cell>
          <cell r="F193" t="str">
            <v>220_ht2</v>
          </cell>
          <cell r="H193">
            <v>73325879</v>
          </cell>
          <cell r="I193">
            <v>70725879</v>
          </cell>
          <cell r="K193">
            <v>4243263</v>
          </cell>
          <cell r="L193">
            <v>4087263</v>
          </cell>
          <cell r="O193">
            <v>-1500000</v>
          </cell>
          <cell r="Q193">
            <v>-1500000</v>
          </cell>
          <cell r="R193">
            <v>0</v>
          </cell>
          <cell r="S193">
            <v>-1500000</v>
          </cell>
          <cell r="V193">
            <v>-1500000</v>
          </cell>
          <cell r="X193">
            <v>-1500000</v>
          </cell>
          <cell r="Y193">
            <v>0</v>
          </cell>
          <cell r="Z193">
            <v>-1500000</v>
          </cell>
        </row>
        <row r="194">
          <cell r="A194" t="str">
            <v>Budget</v>
          </cell>
          <cell r="B194" t="str">
            <v>Gestion des finances publiques et des ressources humaines</v>
          </cell>
          <cell r="C194" t="str">
            <v>Stratégie des finances publiques et modernisation de l'État</v>
          </cell>
          <cell r="D194">
            <v>221</v>
          </cell>
          <cell r="E194" t="str">
            <v>t2</v>
          </cell>
          <cell r="F194" t="str">
            <v>221_t2</v>
          </cell>
          <cell r="H194">
            <v>96901929</v>
          </cell>
          <cell r="I194">
            <v>96901929</v>
          </cell>
        </row>
        <row r="195">
          <cell r="A195" t="str">
            <v>Budget</v>
          </cell>
          <cell r="B195" t="str">
            <v>Gestion des finances publiques et des ressources humaines</v>
          </cell>
          <cell r="C195" t="str">
            <v>Stratégie des finances publiques et modernisation de l'État</v>
          </cell>
          <cell r="D195">
            <v>221</v>
          </cell>
          <cell r="E195" t="str">
            <v>ht2</v>
          </cell>
          <cell r="F195" t="str">
            <v>221_ht2</v>
          </cell>
          <cell r="H195">
            <v>146770506</v>
          </cell>
          <cell r="I195">
            <v>181822883</v>
          </cell>
          <cell r="K195">
            <v>8806230</v>
          </cell>
          <cell r="L195">
            <v>10909373</v>
          </cell>
          <cell r="O195">
            <v>-6556309</v>
          </cell>
          <cell r="Q195">
            <v>-6556309</v>
          </cell>
          <cell r="R195">
            <v>0</v>
          </cell>
          <cell r="S195">
            <v>-6556309</v>
          </cell>
          <cell r="V195">
            <v>-6556309</v>
          </cell>
          <cell r="X195">
            <v>-6556309</v>
          </cell>
          <cell r="Y195">
            <v>0</v>
          </cell>
          <cell r="Z195">
            <v>-6556309</v>
          </cell>
        </row>
        <row r="196">
          <cell r="A196" t="str">
            <v>Économie</v>
          </cell>
          <cell r="B196" t="str">
            <v>Économie</v>
          </cell>
          <cell r="C196" t="str">
            <v>Tourisme</v>
          </cell>
          <cell r="D196">
            <v>223</v>
          </cell>
          <cell r="E196" t="str">
            <v>t2</v>
          </cell>
          <cell r="F196" t="str">
            <v>223_t2</v>
          </cell>
          <cell r="H196">
            <v>0</v>
          </cell>
          <cell r="I196">
            <v>0</v>
          </cell>
        </row>
        <row r="197">
          <cell r="A197" t="str">
            <v>Économie</v>
          </cell>
          <cell r="B197" t="str">
            <v>Économie</v>
          </cell>
          <cell r="C197" t="str">
            <v>Tourisme</v>
          </cell>
          <cell r="D197">
            <v>223</v>
          </cell>
          <cell r="E197" t="str">
            <v>ht2</v>
          </cell>
          <cell r="F197" t="str">
            <v>223_ht2</v>
          </cell>
          <cell r="H197">
            <v>43649150</v>
          </cell>
          <cell r="I197">
            <v>45149300</v>
          </cell>
          <cell r="K197">
            <v>1922407</v>
          </cell>
          <cell r="L197">
            <v>2012407</v>
          </cell>
          <cell r="O197">
            <v>-1195000</v>
          </cell>
          <cell r="P197">
            <v>5000</v>
          </cell>
          <cell r="Q197">
            <v>-1200000</v>
          </cell>
          <cell r="R197">
            <v>0</v>
          </cell>
          <cell r="S197">
            <v>-1200000</v>
          </cell>
          <cell r="V197">
            <v>-1195000</v>
          </cell>
          <cell r="W197">
            <v>5000</v>
          </cell>
          <cell r="X197">
            <v>-1200000</v>
          </cell>
          <cell r="Y197">
            <v>0</v>
          </cell>
          <cell r="Z197">
            <v>-1200000</v>
          </cell>
        </row>
        <row r="198">
          <cell r="A198" t="str">
            <v>Culture</v>
          </cell>
          <cell r="B198" t="str">
            <v>Culture</v>
          </cell>
          <cell r="C198" t="str">
            <v>Transmission des savoirs et démocratisation de la culture</v>
          </cell>
          <cell r="D198">
            <v>224</v>
          </cell>
          <cell r="E198" t="str">
            <v>t2</v>
          </cell>
          <cell r="F198" t="str">
            <v>224_t2</v>
          </cell>
          <cell r="H198">
            <v>643218228</v>
          </cell>
          <cell r="I198">
            <v>643218228</v>
          </cell>
        </row>
        <row r="199">
          <cell r="A199" t="str">
            <v>Culture</v>
          </cell>
          <cell r="B199" t="str">
            <v>Culture</v>
          </cell>
          <cell r="C199" t="str">
            <v>Transmission des savoirs et démocratisation de la culture</v>
          </cell>
          <cell r="D199">
            <v>224</v>
          </cell>
          <cell r="E199" t="str">
            <v>ht2</v>
          </cell>
          <cell r="F199" t="str">
            <v>224_ht2</v>
          </cell>
          <cell r="H199">
            <v>415519897</v>
          </cell>
          <cell r="I199">
            <v>437527022</v>
          </cell>
          <cell r="K199">
            <v>19480675</v>
          </cell>
          <cell r="L199">
            <v>20801103</v>
          </cell>
          <cell r="O199">
            <v>-9480000</v>
          </cell>
          <cell r="P199">
            <v>20000</v>
          </cell>
          <cell r="Q199">
            <v>-9500000</v>
          </cell>
          <cell r="R199">
            <v>0</v>
          </cell>
          <cell r="S199">
            <v>-9500000</v>
          </cell>
          <cell r="V199">
            <v>-9480000</v>
          </cell>
          <cell r="W199">
            <v>20000</v>
          </cell>
          <cell r="X199">
            <v>-9500000</v>
          </cell>
          <cell r="Y199">
            <v>0</v>
          </cell>
          <cell r="Z199">
            <v>-9500000</v>
          </cell>
        </row>
        <row r="200">
          <cell r="A200" t="str">
            <v>Éducation</v>
          </cell>
          <cell r="B200" t="str">
            <v>Enseignement scolaire</v>
          </cell>
          <cell r="C200" t="str">
            <v>Vie de l'élève</v>
          </cell>
          <cell r="D200">
            <v>230</v>
          </cell>
          <cell r="E200" t="str">
            <v>t2</v>
          </cell>
          <cell r="F200" t="str">
            <v>230_t2</v>
          </cell>
          <cell r="H200">
            <v>1777141264</v>
          </cell>
          <cell r="I200">
            <v>1777141264</v>
          </cell>
        </row>
        <row r="201">
          <cell r="A201" t="str">
            <v>Éducation</v>
          </cell>
          <cell r="B201" t="str">
            <v>Enseignement scolaire</v>
          </cell>
          <cell r="C201" t="str">
            <v>Vie de l'élève</v>
          </cell>
          <cell r="D201">
            <v>230</v>
          </cell>
          <cell r="E201" t="str">
            <v>ht2</v>
          </cell>
          <cell r="F201" t="str">
            <v>230_ht2</v>
          </cell>
          <cell r="H201">
            <v>2126642770</v>
          </cell>
          <cell r="I201">
            <v>2179298090</v>
          </cell>
          <cell r="K201">
            <v>45986197</v>
          </cell>
          <cell r="L201">
            <v>49145516</v>
          </cell>
          <cell r="O201">
            <v>-10732000</v>
          </cell>
          <cell r="Q201">
            <v>-10732000</v>
          </cell>
          <cell r="R201">
            <v>0</v>
          </cell>
          <cell r="S201">
            <v>-10732000</v>
          </cell>
          <cell r="V201">
            <v>-10732000</v>
          </cell>
          <cell r="X201">
            <v>-10732000</v>
          </cell>
          <cell r="Y201">
            <v>0</v>
          </cell>
          <cell r="Z201">
            <v>-10732000</v>
          </cell>
        </row>
        <row r="202">
          <cell r="A202" t="str">
            <v>Enseign sup et rech</v>
          </cell>
          <cell r="B202" t="str">
            <v>Recherche et enseignement supérieur</v>
          </cell>
          <cell r="C202" t="str">
            <v>Vie étudiante</v>
          </cell>
          <cell r="D202">
            <v>231</v>
          </cell>
          <cell r="E202" t="str">
            <v>t2</v>
          </cell>
          <cell r="F202" t="str">
            <v>231_t2</v>
          </cell>
          <cell r="H202">
            <v>0</v>
          </cell>
          <cell r="I202">
            <v>0</v>
          </cell>
        </row>
        <row r="203">
          <cell r="A203" t="str">
            <v>Enseign sup et rech</v>
          </cell>
          <cell r="B203" t="str">
            <v>Recherche et enseignement supérieur</v>
          </cell>
          <cell r="C203" t="str">
            <v>Vie étudiante</v>
          </cell>
          <cell r="D203">
            <v>231</v>
          </cell>
          <cell r="E203" t="str">
            <v>ht2</v>
          </cell>
          <cell r="F203" t="str">
            <v>231_ht2</v>
          </cell>
          <cell r="H203">
            <v>2171203845</v>
          </cell>
          <cell r="I203">
            <v>2168623845</v>
          </cell>
          <cell r="K203">
            <v>116816111</v>
          </cell>
          <cell r="L203">
            <v>116661311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Intérieur</v>
          </cell>
          <cell r="B204" t="str">
            <v>Administration générale et territoriale de l'État</v>
          </cell>
          <cell r="C204" t="str">
            <v>Vie politique, cultuelle et associative</v>
          </cell>
          <cell r="D204">
            <v>232</v>
          </cell>
          <cell r="E204" t="str">
            <v>t2</v>
          </cell>
          <cell r="F204" t="str">
            <v>232_t2</v>
          </cell>
          <cell r="H204">
            <v>78051952</v>
          </cell>
          <cell r="I204">
            <v>78051952</v>
          </cell>
        </row>
        <row r="205">
          <cell r="A205" t="str">
            <v>Intérieur</v>
          </cell>
          <cell r="B205" t="str">
            <v>Administration générale et territoriale de l'État</v>
          </cell>
          <cell r="C205" t="str">
            <v>Vie politique, cultuelle et associative</v>
          </cell>
          <cell r="D205">
            <v>232</v>
          </cell>
          <cell r="E205" t="str">
            <v>ht2</v>
          </cell>
          <cell r="F205" t="str">
            <v>232_ht2</v>
          </cell>
          <cell r="H205">
            <v>352312108</v>
          </cell>
          <cell r="I205">
            <v>350287700</v>
          </cell>
          <cell r="K205">
            <v>20581117</v>
          </cell>
          <cell r="L205">
            <v>20459653</v>
          </cell>
          <cell r="Q205">
            <v>0</v>
          </cell>
          <cell r="R205">
            <v>0</v>
          </cell>
          <cell r="X205">
            <v>0</v>
          </cell>
          <cell r="Y205">
            <v>0</v>
          </cell>
        </row>
        <row r="206">
          <cell r="A206" t="str">
            <v>Intérieur</v>
          </cell>
          <cell r="B206" t="str">
            <v>Aide publique au développement</v>
          </cell>
          <cell r="C206" t="str">
            <v>Développement solidaire et migrations</v>
          </cell>
          <cell r="D206">
            <v>301</v>
          </cell>
          <cell r="E206" t="str">
            <v>t2</v>
          </cell>
          <cell r="F206" t="str">
            <v>301_t2</v>
          </cell>
          <cell r="H206">
            <v>0</v>
          </cell>
          <cell r="I206">
            <v>0</v>
          </cell>
        </row>
        <row r="207">
          <cell r="A207" t="str">
            <v>Intérieur</v>
          </cell>
          <cell r="B207" t="str">
            <v>Aide publique au développement</v>
          </cell>
          <cell r="C207" t="str">
            <v>Développement solidaire et migrations</v>
          </cell>
          <cell r="D207">
            <v>301</v>
          </cell>
          <cell r="E207" t="str">
            <v>ht2</v>
          </cell>
          <cell r="F207" t="str">
            <v>301_ht2</v>
          </cell>
          <cell r="H207">
            <v>28000000</v>
          </cell>
          <cell r="I207">
            <v>28000000</v>
          </cell>
          <cell r="K207">
            <v>1500000</v>
          </cell>
          <cell r="L207">
            <v>1500000</v>
          </cell>
          <cell r="O207">
            <v>-2000000</v>
          </cell>
          <cell r="Q207">
            <v>-2000000</v>
          </cell>
          <cell r="R207">
            <v>-500000</v>
          </cell>
          <cell r="S207">
            <v>-1500000</v>
          </cell>
          <cell r="V207">
            <v>-2000000</v>
          </cell>
          <cell r="X207">
            <v>-2000000</v>
          </cell>
          <cell r="Y207">
            <v>-500000</v>
          </cell>
          <cell r="Z207">
            <v>-1500000</v>
          </cell>
        </row>
        <row r="208">
          <cell r="A208" t="str">
            <v>Budget</v>
          </cell>
          <cell r="B208" t="str">
            <v>Gestion des finances publiques et des ressources humaines</v>
          </cell>
          <cell r="C208" t="str">
            <v>Facilitation et sécurisation des échanges</v>
          </cell>
          <cell r="D208">
            <v>302</v>
          </cell>
          <cell r="E208" t="str">
            <v>t2</v>
          </cell>
          <cell r="F208" t="str">
            <v>302_t2</v>
          </cell>
          <cell r="H208">
            <v>1107279455</v>
          </cell>
          <cell r="I208">
            <v>1107279455</v>
          </cell>
        </row>
        <row r="209">
          <cell r="A209" t="str">
            <v>Budget</v>
          </cell>
          <cell r="B209" t="str">
            <v>Gestion des finances publiques et des ressources humaines</v>
          </cell>
          <cell r="C209" t="str">
            <v>Facilitation et sécurisation des échanges</v>
          </cell>
          <cell r="D209">
            <v>302</v>
          </cell>
          <cell r="E209" t="str">
            <v>ht2</v>
          </cell>
          <cell r="F209" t="str">
            <v>302_ht2</v>
          </cell>
          <cell r="H209">
            <v>478276752</v>
          </cell>
          <cell r="I209">
            <v>490962758</v>
          </cell>
          <cell r="K209">
            <v>28696605</v>
          </cell>
          <cell r="L209">
            <v>29457765</v>
          </cell>
          <cell r="O209">
            <v>-7609227</v>
          </cell>
          <cell r="Q209">
            <v>-7609227</v>
          </cell>
          <cell r="R209">
            <v>0</v>
          </cell>
          <cell r="S209">
            <v>-7609227</v>
          </cell>
          <cell r="V209">
            <v>-7609227</v>
          </cell>
          <cell r="X209">
            <v>-7609227</v>
          </cell>
          <cell r="Y209">
            <v>0</v>
          </cell>
          <cell r="Z209">
            <v>-7609227</v>
          </cell>
        </row>
        <row r="210">
          <cell r="A210" t="str">
            <v>Intérieur</v>
          </cell>
          <cell r="B210" t="str">
            <v>Immigration, asile et intégration</v>
          </cell>
          <cell r="C210" t="str">
            <v>Immigration et asile</v>
          </cell>
          <cell r="D210">
            <v>303</v>
          </cell>
          <cell r="E210" t="str">
            <v>t2</v>
          </cell>
          <cell r="F210" t="str">
            <v>303_t2</v>
          </cell>
          <cell r="H210">
            <v>38268823</v>
          </cell>
          <cell r="I210">
            <v>38268823</v>
          </cell>
        </row>
        <row r="211">
          <cell r="A211" t="str">
            <v>Intérieur</v>
          </cell>
          <cell r="B211" t="str">
            <v>Immigration, asile et intégration</v>
          </cell>
          <cell r="C211" t="str">
            <v>Immigration et asile</v>
          </cell>
          <cell r="D211">
            <v>303</v>
          </cell>
          <cell r="E211" t="str">
            <v>ht2</v>
          </cell>
          <cell r="F211" t="str">
            <v>303_ht2</v>
          </cell>
          <cell r="H211">
            <v>515184581</v>
          </cell>
          <cell r="I211">
            <v>521884581</v>
          </cell>
          <cell r="K211">
            <v>29627119</v>
          </cell>
          <cell r="L211">
            <v>30029119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Solidarités</v>
          </cell>
          <cell r="B212" t="str">
            <v>Solidarité, insertion et égalité des chances</v>
          </cell>
          <cell r="C212" t="str">
            <v>Lutte contre la pauvreté : revenu de solidarité active et expérimentations sociales</v>
          </cell>
          <cell r="D212">
            <v>304</v>
          </cell>
          <cell r="E212" t="str">
            <v>t2</v>
          </cell>
          <cell r="F212" t="str">
            <v>304_t2</v>
          </cell>
          <cell r="H212">
            <v>0</v>
          </cell>
          <cell r="I212">
            <v>0</v>
          </cell>
        </row>
        <row r="213">
          <cell r="A213" t="str">
            <v>Solidarités</v>
          </cell>
          <cell r="B213" t="str">
            <v>Solidarité, insertion et égalité des chances</v>
          </cell>
          <cell r="C213" t="str">
            <v>Lutte contre la pauvreté : revenu de solidarité active et expérimentations sociales</v>
          </cell>
          <cell r="D213">
            <v>304</v>
          </cell>
          <cell r="E213" t="str">
            <v>ht2</v>
          </cell>
          <cell r="F213" t="str">
            <v>304_ht2</v>
          </cell>
          <cell r="H213">
            <v>428181487</v>
          </cell>
          <cell r="I213">
            <v>453181487</v>
          </cell>
          <cell r="K213">
            <v>25690271</v>
          </cell>
          <cell r="L213">
            <v>27190271</v>
          </cell>
          <cell r="O213">
            <v>-38690000</v>
          </cell>
          <cell r="Q213">
            <v>-38690000</v>
          </cell>
          <cell r="R213">
            <v>-12999729</v>
          </cell>
          <cell r="S213">
            <v>-25690271</v>
          </cell>
          <cell r="V213">
            <v>-38690000</v>
          </cell>
          <cell r="X213">
            <v>-38690000</v>
          </cell>
          <cell r="Y213">
            <v>-11499729</v>
          </cell>
          <cell r="Z213">
            <v>-27190271</v>
          </cell>
        </row>
        <row r="214">
          <cell r="A214" t="str">
            <v>Économie</v>
          </cell>
          <cell r="B214" t="str">
            <v>Économie</v>
          </cell>
          <cell r="C214" t="str">
            <v>Stratégie économique et fiscale</v>
          </cell>
          <cell r="D214">
            <v>305</v>
          </cell>
          <cell r="E214" t="str">
            <v>t2</v>
          </cell>
          <cell r="F214" t="str">
            <v>305_t2</v>
          </cell>
          <cell r="H214">
            <v>148695211</v>
          </cell>
          <cell r="I214">
            <v>148695211</v>
          </cell>
        </row>
        <row r="215">
          <cell r="A215" t="str">
            <v>Économie</v>
          </cell>
          <cell r="B215" t="str">
            <v>Économie</v>
          </cell>
          <cell r="C215" t="str">
            <v>Stratégie économique et fiscale</v>
          </cell>
          <cell r="D215">
            <v>305</v>
          </cell>
          <cell r="E215" t="str">
            <v>ht2</v>
          </cell>
          <cell r="F215" t="str">
            <v>305_ht2</v>
          </cell>
          <cell r="H215">
            <v>358119905</v>
          </cell>
          <cell r="I215">
            <v>358119905</v>
          </cell>
          <cell r="K215">
            <v>21396348</v>
          </cell>
          <cell r="L215">
            <v>21396348</v>
          </cell>
          <cell r="O215">
            <v>-1400000</v>
          </cell>
          <cell r="Q215">
            <v>-1400000</v>
          </cell>
          <cell r="R215">
            <v>0</v>
          </cell>
          <cell r="S215">
            <v>-1400000</v>
          </cell>
          <cell r="V215">
            <v>-1400000</v>
          </cell>
          <cell r="X215">
            <v>-1400000</v>
          </cell>
          <cell r="Y215">
            <v>0</v>
          </cell>
          <cell r="Z215">
            <v>-1400000</v>
          </cell>
        </row>
        <row r="216">
          <cell r="A216" t="str">
            <v>Intérieur</v>
          </cell>
          <cell r="B216" t="str">
            <v>Administration générale et territoriale de l'État</v>
          </cell>
          <cell r="C216" t="str">
            <v>Administration territoriale</v>
          </cell>
          <cell r="D216">
            <v>307</v>
          </cell>
          <cell r="E216" t="str">
            <v>t2</v>
          </cell>
          <cell r="F216" t="str">
            <v>307_t2</v>
          </cell>
          <cell r="H216">
            <v>1450610576</v>
          </cell>
          <cell r="I216">
            <v>1450610576</v>
          </cell>
        </row>
        <row r="217">
          <cell r="A217" t="str">
            <v>Intérieur</v>
          </cell>
          <cell r="B217" t="str">
            <v>Administration générale et territoriale de l'État</v>
          </cell>
          <cell r="C217" t="str">
            <v>Administration territoriale</v>
          </cell>
          <cell r="D217">
            <v>307</v>
          </cell>
          <cell r="E217" t="str">
            <v>ht2</v>
          </cell>
          <cell r="F217" t="str">
            <v>307_ht2</v>
          </cell>
          <cell r="H217">
            <v>231833301</v>
          </cell>
          <cell r="I217">
            <v>209270722</v>
          </cell>
          <cell r="K217">
            <v>13436552</v>
          </cell>
          <cell r="L217">
            <v>12502797</v>
          </cell>
          <cell r="O217">
            <v>-10300000</v>
          </cell>
          <cell r="Q217">
            <v>-10300000</v>
          </cell>
          <cell r="R217">
            <v>0</v>
          </cell>
          <cell r="S217">
            <v>-10300000</v>
          </cell>
          <cell r="V217">
            <v>-10300000</v>
          </cell>
          <cell r="X217">
            <v>-10300000</v>
          </cell>
          <cell r="Y217">
            <v>0</v>
          </cell>
          <cell r="Z217">
            <v>-10300000</v>
          </cell>
        </row>
        <row r="218">
          <cell r="A218" t="str">
            <v>Premier ministre</v>
          </cell>
          <cell r="B218" t="str">
            <v>Direction de l'action du Gouvernement</v>
          </cell>
          <cell r="C218" t="str">
            <v>Protection des droits et libertés</v>
          </cell>
          <cell r="D218">
            <v>308</v>
          </cell>
          <cell r="E218" t="str">
            <v>t2</v>
          </cell>
          <cell r="F218" t="str">
            <v>308_t2</v>
          </cell>
          <cell r="H218">
            <v>55006361</v>
          </cell>
          <cell r="I218">
            <v>55006361</v>
          </cell>
        </row>
        <row r="219">
          <cell r="A219" t="str">
            <v>Premier ministre</v>
          </cell>
          <cell r="B219" t="str">
            <v>Direction de l'action du Gouvernement</v>
          </cell>
          <cell r="C219" t="str">
            <v>Protection des droits et libertés</v>
          </cell>
          <cell r="D219">
            <v>308</v>
          </cell>
          <cell r="E219" t="str">
            <v>ht2</v>
          </cell>
          <cell r="F219" t="str">
            <v>308_ht2</v>
          </cell>
          <cell r="H219">
            <v>27199599</v>
          </cell>
          <cell r="I219">
            <v>38922691</v>
          </cell>
          <cell r="K219">
            <v>1609384</v>
          </cell>
          <cell r="L219">
            <v>2312769</v>
          </cell>
          <cell r="O219">
            <v>-1599884</v>
          </cell>
          <cell r="Q219">
            <v>-1599884</v>
          </cell>
          <cell r="R219">
            <v>0</v>
          </cell>
          <cell r="S219">
            <v>-1599884</v>
          </cell>
          <cell r="V219">
            <v>-2299884</v>
          </cell>
          <cell r="X219">
            <v>-2299884</v>
          </cell>
          <cell r="Y219">
            <v>0</v>
          </cell>
          <cell r="Z219">
            <v>-2299884</v>
          </cell>
        </row>
        <row r="220">
          <cell r="A220" t="str">
            <v>Budget</v>
          </cell>
          <cell r="B220" t="str">
            <v>Gestion des finances publiques et des ressources humaines</v>
          </cell>
          <cell r="C220" t="str">
            <v>Entretien des bâtiments de l'État</v>
          </cell>
          <cell r="D220">
            <v>309</v>
          </cell>
          <cell r="E220" t="str">
            <v>t2</v>
          </cell>
          <cell r="F220" t="str">
            <v>309_t2</v>
          </cell>
          <cell r="H220">
            <v>0</v>
          </cell>
          <cell r="I220">
            <v>0</v>
          </cell>
        </row>
        <row r="221">
          <cell r="A221" t="str">
            <v>Budget</v>
          </cell>
          <cell r="B221" t="str">
            <v>Gestion des finances publiques et des ressources humaines</v>
          </cell>
          <cell r="C221" t="str">
            <v>Entretien des bâtiments de l'État</v>
          </cell>
          <cell r="D221">
            <v>309</v>
          </cell>
          <cell r="E221" t="str">
            <v>ht2</v>
          </cell>
          <cell r="F221" t="str">
            <v>309_ht2</v>
          </cell>
          <cell r="H221">
            <v>206244866</v>
          </cell>
          <cell r="I221">
            <v>206557786</v>
          </cell>
          <cell r="K221">
            <v>0</v>
          </cell>
          <cell r="L221">
            <v>0</v>
          </cell>
          <cell r="O221">
            <v>-27845748</v>
          </cell>
          <cell r="Q221">
            <v>-27845748</v>
          </cell>
          <cell r="R221">
            <v>-27845748</v>
          </cell>
          <cell r="S221">
            <v>0</v>
          </cell>
          <cell r="V221">
            <v>-27845748</v>
          </cell>
          <cell r="X221">
            <v>-27845748</v>
          </cell>
          <cell r="Y221">
            <v>-27845748</v>
          </cell>
          <cell r="Z221">
            <v>0</v>
          </cell>
        </row>
        <row r="222">
          <cell r="A222" t="str">
            <v>Justice</v>
          </cell>
          <cell r="B222" t="str">
            <v>Justice</v>
          </cell>
          <cell r="C222" t="str">
            <v>Conduite et pilotage de la politique de la justice</v>
          </cell>
          <cell r="D222">
            <v>310</v>
          </cell>
          <cell r="E222" t="str">
            <v>t2</v>
          </cell>
          <cell r="F222" t="str">
            <v>310_t2</v>
          </cell>
          <cell r="H222">
            <v>119487774</v>
          </cell>
          <cell r="I222">
            <v>119487774</v>
          </cell>
        </row>
        <row r="223">
          <cell r="A223" t="str">
            <v>Justice</v>
          </cell>
          <cell r="B223" t="str">
            <v>Justice</v>
          </cell>
          <cell r="C223" t="str">
            <v>Conduite et pilotage de la politique de la justice</v>
          </cell>
          <cell r="D223">
            <v>310</v>
          </cell>
          <cell r="E223" t="str">
            <v>ht2</v>
          </cell>
          <cell r="F223" t="str">
            <v>310_ht2</v>
          </cell>
          <cell r="H223">
            <v>163495131</v>
          </cell>
          <cell r="I223">
            <v>160980562</v>
          </cell>
          <cell r="K223">
            <v>9352463</v>
          </cell>
          <cell r="L223">
            <v>9201589</v>
          </cell>
          <cell r="O223">
            <v>-893906</v>
          </cell>
          <cell r="Q223">
            <v>-893906</v>
          </cell>
          <cell r="R223">
            <v>0</v>
          </cell>
          <cell r="S223">
            <v>-893906</v>
          </cell>
          <cell r="V223">
            <v>-893906</v>
          </cell>
          <cell r="X223">
            <v>-893906</v>
          </cell>
          <cell r="Y223">
            <v>0</v>
          </cell>
          <cell r="Z223">
            <v>-893906</v>
          </cell>
        </row>
        <row r="224">
          <cell r="A224" t="str">
            <v>Culture</v>
          </cell>
          <cell r="B224" t="str">
            <v>Médias, livre et industries culturelles</v>
          </cell>
          <cell r="C224" t="str">
            <v>Contribution à l'audiovisuel et à la diversité radiophonique</v>
          </cell>
          <cell r="D224">
            <v>313</v>
          </cell>
          <cell r="E224" t="str">
            <v>t2</v>
          </cell>
          <cell r="F224" t="str">
            <v>313_t2</v>
          </cell>
          <cell r="H224">
            <v>0</v>
          </cell>
          <cell r="I224">
            <v>0</v>
          </cell>
        </row>
        <row r="225">
          <cell r="A225" t="str">
            <v>Culture</v>
          </cell>
          <cell r="B225" t="str">
            <v>Médias, livre et industries culturelles</v>
          </cell>
          <cell r="C225" t="str">
            <v>Contribution à l'audiovisuel et à la diversité radiophonique</v>
          </cell>
          <cell r="D225">
            <v>313</v>
          </cell>
          <cell r="E225" t="str">
            <v>ht2</v>
          </cell>
          <cell r="F225" t="str">
            <v>313_ht2</v>
          </cell>
          <cell r="H225">
            <v>452974391</v>
          </cell>
          <cell r="I225">
            <v>452974391</v>
          </cell>
          <cell r="K225">
            <v>27173333</v>
          </cell>
          <cell r="L225">
            <v>27173333</v>
          </cell>
          <cell r="O225">
            <v>-11000000</v>
          </cell>
          <cell r="Q225">
            <v>-11000000</v>
          </cell>
          <cell r="R225">
            <v>0</v>
          </cell>
          <cell r="S225">
            <v>-11000000</v>
          </cell>
          <cell r="V225">
            <v>-11000000</v>
          </cell>
          <cell r="X225">
            <v>-11000000</v>
          </cell>
          <cell r="Y225">
            <v>0</v>
          </cell>
          <cell r="Z225">
            <v>-11000000</v>
          </cell>
        </row>
        <row r="226">
          <cell r="A226" t="str">
            <v>Affaires étrangères</v>
          </cell>
          <cell r="B226" t="str">
            <v>Action extérieure de l'État</v>
          </cell>
          <cell r="C226" t="str">
            <v>Présidence française du G20 et du G8</v>
          </cell>
          <cell r="D226">
            <v>332</v>
          </cell>
          <cell r="E226" t="str">
            <v>t2</v>
          </cell>
          <cell r="F226" t="str">
            <v>332_t2</v>
          </cell>
          <cell r="H226">
            <v>0</v>
          </cell>
          <cell r="I226">
            <v>0</v>
          </cell>
        </row>
        <row r="227">
          <cell r="A227" t="str">
            <v>Affaires étrangères</v>
          </cell>
          <cell r="B227" t="str">
            <v>Action extérieure de l'État</v>
          </cell>
          <cell r="C227" t="str">
            <v>Présidence française du G20 et du G8</v>
          </cell>
          <cell r="D227">
            <v>332</v>
          </cell>
          <cell r="E227" t="str">
            <v>ht2</v>
          </cell>
          <cell r="F227" t="str">
            <v>332_ht2</v>
          </cell>
          <cell r="H227">
            <v>0</v>
          </cell>
          <cell r="I227">
            <v>20000000</v>
          </cell>
          <cell r="K227">
            <v>0</v>
          </cell>
          <cell r="L227">
            <v>1200000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 t="str">
            <v>Premier ministre</v>
          </cell>
          <cell r="B228" t="str">
            <v>Direction de l'action du Gouvernement</v>
          </cell>
          <cell r="C228" t="str">
            <v>Moyens mutualisés des administrations déconcentrées</v>
          </cell>
          <cell r="D228">
            <v>333</v>
          </cell>
          <cell r="E228" t="str">
            <v>t2</v>
          </cell>
          <cell r="F228" t="str">
            <v>333_t2</v>
          </cell>
          <cell r="H228">
            <v>0</v>
          </cell>
          <cell r="I228">
            <v>0</v>
          </cell>
        </row>
        <row r="229">
          <cell r="A229" t="str">
            <v>Premier ministre</v>
          </cell>
          <cell r="B229" t="str">
            <v>Direction de l'action du Gouvernement</v>
          </cell>
          <cell r="C229" t="str">
            <v>Moyens mutualisés des administrations déconcentrées</v>
          </cell>
          <cell r="D229">
            <v>333</v>
          </cell>
          <cell r="E229" t="str">
            <v>ht2</v>
          </cell>
          <cell r="F229" t="str">
            <v>333_ht2</v>
          </cell>
          <cell r="H229">
            <v>405040661</v>
          </cell>
          <cell r="I229">
            <v>447540661</v>
          </cell>
          <cell r="K229">
            <v>24285409</v>
          </cell>
          <cell r="L229">
            <v>26835409</v>
          </cell>
          <cell r="O229">
            <v>-4695376</v>
          </cell>
          <cell r="Q229">
            <v>-4695376</v>
          </cell>
          <cell r="R229">
            <v>0</v>
          </cell>
          <cell r="S229">
            <v>-4695376</v>
          </cell>
          <cell r="V229">
            <v>-3995376</v>
          </cell>
          <cell r="X229">
            <v>-3995376</v>
          </cell>
          <cell r="Y229">
            <v>0</v>
          </cell>
          <cell r="Z229">
            <v>-3995376</v>
          </cell>
        </row>
        <row r="230">
          <cell r="A230" t="str">
            <v>Culture</v>
          </cell>
          <cell r="B230" t="str">
            <v>Médias, livre et industries culturelles</v>
          </cell>
          <cell r="C230" t="str">
            <v>Livre et industries culturelles</v>
          </cell>
          <cell r="D230">
            <v>334</v>
          </cell>
          <cell r="E230" t="str">
            <v>t2</v>
          </cell>
          <cell r="F230" t="str">
            <v>334_t2</v>
          </cell>
          <cell r="H230">
            <v>0</v>
          </cell>
          <cell r="I230">
            <v>0</v>
          </cell>
        </row>
        <row r="231">
          <cell r="A231" t="str">
            <v>Culture</v>
          </cell>
          <cell r="B231" t="str">
            <v>Médias, livre et industries culturelles</v>
          </cell>
          <cell r="C231" t="str">
            <v>Livre et industries culturelles</v>
          </cell>
          <cell r="D231">
            <v>334</v>
          </cell>
          <cell r="E231" t="str">
            <v>ht2</v>
          </cell>
          <cell r="F231" t="str">
            <v>334_ht2</v>
          </cell>
          <cell r="H231">
            <v>259381850</v>
          </cell>
          <cell r="I231">
            <v>274997850</v>
          </cell>
          <cell r="K231">
            <v>9120814</v>
          </cell>
          <cell r="L231">
            <v>10057774</v>
          </cell>
          <cell r="O231">
            <v>-11200000</v>
          </cell>
          <cell r="Q231">
            <v>-11200000</v>
          </cell>
          <cell r="R231">
            <v>-2079186</v>
          </cell>
          <cell r="S231">
            <v>-9120814</v>
          </cell>
          <cell r="V231">
            <v>-11200000</v>
          </cell>
          <cell r="X231">
            <v>-11200000</v>
          </cell>
          <cell r="Y231">
            <v>-1142226</v>
          </cell>
          <cell r="Z231">
            <v>-10057774</v>
          </cell>
        </row>
        <row r="232">
          <cell r="A232" t="str">
            <v>Justice</v>
          </cell>
          <cell r="B232" t="str">
            <v>Justice</v>
          </cell>
          <cell r="C232" t="str">
            <v>Conseil supérieur de la magistrature</v>
          </cell>
          <cell r="D232">
            <v>335</v>
          </cell>
          <cell r="E232" t="str">
            <v>t2</v>
          </cell>
          <cell r="F232" t="str">
            <v>335_t2</v>
          </cell>
          <cell r="H232">
            <v>2485818</v>
          </cell>
          <cell r="I232">
            <v>2485818</v>
          </cell>
        </row>
        <row r="233">
          <cell r="A233" t="str">
            <v>Justice</v>
          </cell>
          <cell r="B233" t="str">
            <v>Justice</v>
          </cell>
          <cell r="C233" t="str">
            <v>Conseil supérieur de la magistrature</v>
          </cell>
          <cell r="D233">
            <v>335</v>
          </cell>
          <cell r="E233" t="str">
            <v>ht2</v>
          </cell>
          <cell r="F233" t="str">
            <v>335_ht2</v>
          </cell>
          <cell r="H233">
            <v>1175205</v>
          </cell>
          <cell r="I233">
            <v>1031675</v>
          </cell>
          <cell r="K233">
            <v>70512</v>
          </cell>
          <cell r="L233">
            <v>61901</v>
          </cell>
          <cell r="O233">
            <v>-12200</v>
          </cell>
          <cell r="Q233">
            <v>-12200</v>
          </cell>
          <cell r="R233">
            <v>0</v>
          </cell>
          <cell r="S233">
            <v>-12200</v>
          </cell>
          <cell r="V233">
            <v>-12200</v>
          </cell>
          <cell r="X233">
            <v>-12200</v>
          </cell>
          <cell r="Y233">
            <v>0</v>
          </cell>
          <cell r="Z233">
            <v>-12200</v>
          </cell>
        </row>
        <row r="234">
          <cell r="A234" t="str">
            <v>Budget</v>
          </cell>
          <cell r="B234" t="str">
            <v>Pouvoirs publics</v>
          </cell>
          <cell r="C234" t="str">
            <v>Présidence de la République</v>
          </cell>
          <cell r="D234">
            <v>501</v>
          </cell>
          <cell r="E234" t="str">
            <v>t2</v>
          </cell>
          <cell r="F234" t="str">
            <v>501_t2</v>
          </cell>
          <cell r="H234">
            <v>0</v>
          </cell>
          <cell r="I234">
            <v>0</v>
          </cell>
        </row>
        <row r="235">
          <cell r="A235" t="str">
            <v>Budget</v>
          </cell>
          <cell r="B235" t="str">
            <v>Pouvoirs publics</v>
          </cell>
          <cell r="C235" t="str">
            <v>Présidence de la République</v>
          </cell>
          <cell r="D235">
            <v>501</v>
          </cell>
          <cell r="E235" t="str">
            <v>ht2</v>
          </cell>
          <cell r="F235" t="str">
            <v>501_ht2</v>
          </cell>
          <cell r="H235">
            <v>111737000</v>
          </cell>
          <cell r="I235">
            <v>111737000</v>
          </cell>
          <cell r="K235">
            <v>0</v>
          </cell>
          <cell r="L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V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 t="str">
            <v>Budget</v>
          </cell>
          <cell r="B236" t="str">
            <v>Pouvoirs publics</v>
          </cell>
          <cell r="C236" t="str">
            <v>Assemblée nationale</v>
          </cell>
          <cell r="D236">
            <v>511</v>
          </cell>
          <cell r="E236" t="str">
            <v>t2</v>
          </cell>
          <cell r="F236" t="str">
            <v>511_t2</v>
          </cell>
          <cell r="H236">
            <v>0</v>
          </cell>
          <cell r="I236">
            <v>0</v>
          </cell>
        </row>
        <row r="237">
          <cell r="A237" t="str">
            <v>Budget</v>
          </cell>
          <cell r="B237" t="str">
            <v>Pouvoirs publics</v>
          </cell>
          <cell r="C237" t="str">
            <v>Assemblée nationale</v>
          </cell>
          <cell r="D237">
            <v>511</v>
          </cell>
          <cell r="E237" t="str">
            <v>ht2</v>
          </cell>
          <cell r="F237" t="str">
            <v>511_ht2</v>
          </cell>
          <cell r="H237">
            <v>533910000</v>
          </cell>
          <cell r="I237">
            <v>533910000</v>
          </cell>
          <cell r="K237">
            <v>0</v>
          </cell>
          <cell r="L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Budget</v>
          </cell>
          <cell r="B238" t="str">
            <v>Pouvoirs publics</v>
          </cell>
          <cell r="C238" t="str">
            <v>Sénat</v>
          </cell>
          <cell r="D238">
            <v>521</v>
          </cell>
          <cell r="E238" t="str">
            <v>t2</v>
          </cell>
          <cell r="F238" t="str">
            <v>521_t2</v>
          </cell>
          <cell r="H238">
            <v>0</v>
          </cell>
          <cell r="I238">
            <v>0</v>
          </cell>
        </row>
        <row r="239">
          <cell r="A239" t="str">
            <v>Budget</v>
          </cell>
          <cell r="B239" t="str">
            <v>Pouvoirs publics</v>
          </cell>
          <cell r="C239" t="str">
            <v>Sénat</v>
          </cell>
          <cell r="D239">
            <v>521</v>
          </cell>
          <cell r="E239" t="str">
            <v>ht2</v>
          </cell>
          <cell r="F239" t="str">
            <v>521_ht2</v>
          </cell>
          <cell r="H239">
            <v>333592600</v>
          </cell>
          <cell r="I239">
            <v>333592600</v>
          </cell>
          <cell r="K239">
            <v>0</v>
          </cell>
          <cell r="L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 t="str">
            <v>Budget</v>
          </cell>
          <cell r="B240" t="str">
            <v>Pouvoirs publics</v>
          </cell>
          <cell r="C240" t="str">
            <v>Conseil constitutionnel</v>
          </cell>
          <cell r="D240">
            <v>531</v>
          </cell>
          <cell r="E240" t="str">
            <v>t2</v>
          </cell>
          <cell r="F240" t="str">
            <v>531_t2</v>
          </cell>
          <cell r="H240">
            <v>0</v>
          </cell>
          <cell r="I240">
            <v>0</v>
          </cell>
        </row>
        <row r="241">
          <cell r="A241" t="str">
            <v>Budget</v>
          </cell>
          <cell r="B241" t="str">
            <v>Pouvoirs publics</v>
          </cell>
          <cell r="C241" t="str">
            <v>Conseil constitutionnel</v>
          </cell>
          <cell r="D241">
            <v>531</v>
          </cell>
          <cell r="E241" t="str">
            <v>ht2</v>
          </cell>
          <cell r="F241" t="str">
            <v>531_ht2</v>
          </cell>
          <cell r="H241">
            <v>10998000</v>
          </cell>
          <cell r="I241">
            <v>10998000</v>
          </cell>
          <cell r="K241">
            <v>0</v>
          </cell>
          <cell r="L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Budget</v>
          </cell>
          <cell r="B242" t="str">
            <v>Pouvoirs publics</v>
          </cell>
          <cell r="C242" t="str">
            <v>Haute Cour</v>
          </cell>
          <cell r="D242">
            <v>532</v>
          </cell>
          <cell r="E242" t="str">
            <v>t2</v>
          </cell>
          <cell r="F242" t="str">
            <v>532_t2</v>
          </cell>
          <cell r="H242">
            <v>0</v>
          </cell>
          <cell r="I242">
            <v>0</v>
          </cell>
        </row>
        <row r="243">
          <cell r="A243" t="str">
            <v>Budget</v>
          </cell>
          <cell r="B243" t="str">
            <v>Pouvoirs publics</v>
          </cell>
          <cell r="C243" t="str">
            <v>Haute Cour</v>
          </cell>
          <cell r="D243">
            <v>532</v>
          </cell>
          <cell r="E243" t="str">
            <v>ht2</v>
          </cell>
          <cell r="F243" t="str">
            <v>532_ht2</v>
          </cell>
          <cell r="H243">
            <v>0</v>
          </cell>
          <cell r="I243">
            <v>0</v>
          </cell>
          <cell r="K243">
            <v>0</v>
          </cell>
          <cell r="L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Budget</v>
          </cell>
          <cell r="B244" t="str">
            <v>Pouvoirs publics</v>
          </cell>
          <cell r="C244" t="str">
            <v>Cour de justice de la République</v>
          </cell>
          <cell r="D244">
            <v>533</v>
          </cell>
          <cell r="E244" t="str">
            <v>t2</v>
          </cell>
          <cell r="F244" t="str">
            <v>533_t2</v>
          </cell>
          <cell r="H244">
            <v>0</v>
          </cell>
          <cell r="I244">
            <v>0</v>
          </cell>
        </row>
        <row r="245">
          <cell r="A245" t="str">
            <v>Budget</v>
          </cell>
          <cell r="B245" t="str">
            <v>Pouvoirs publics</v>
          </cell>
          <cell r="C245" t="str">
            <v>Cour de justice de la République</v>
          </cell>
          <cell r="D245">
            <v>533</v>
          </cell>
          <cell r="E245" t="str">
            <v>ht2</v>
          </cell>
          <cell r="F245" t="str">
            <v>533_ht2</v>
          </cell>
          <cell r="H245">
            <v>817450</v>
          </cell>
          <cell r="I245">
            <v>817450</v>
          </cell>
          <cell r="K245">
            <v>0</v>
          </cell>
          <cell r="L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Budget</v>
          </cell>
          <cell r="B246" t="str">
            <v>Pouvoirs publics</v>
          </cell>
          <cell r="C246" t="str">
            <v>La chaîne parlementaire</v>
          </cell>
          <cell r="D246">
            <v>541</v>
          </cell>
          <cell r="E246" t="str">
            <v>t2</v>
          </cell>
          <cell r="F246" t="str">
            <v>541_t2</v>
          </cell>
          <cell r="H246">
            <v>0</v>
          </cell>
          <cell r="I246">
            <v>0</v>
          </cell>
        </row>
        <row r="247">
          <cell r="A247" t="str">
            <v>Budget</v>
          </cell>
          <cell r="B247" t="str">
            <v>Pouvoirs publics</v>
          </cell>
          <cell r="C247" t="str">
            <v>La chaîne parlementaire</v>
          </cell>
          <cell r="D247">
            <v>541</v>
          </cell>
          <cell r="E247" t="str">
            <v>ht2</v>
          </cell>
          <cell r="F247" t="str">
            <v>541_ht2</v>
          </cell>
          <cell r="H247">
            <v>35037514</v>
          </cell>
          <cell r="I247">
            <v>35037514</v>
          </cell>
          <cell r="K247">
            <v>0</v>
          </cell>
          <cell r="L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V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Budget</v>
          </cell>
          <cell r="B248" t="str">
            <v>Pouvoirs publics</v>
          </cell>
          <cell r="C248" t="str">
            <v>Indemnités des représentants français au Parlement européen</v>
          </cell>
          <cell r="D248">
            <v>542</v>
          </cell>
          <cell r="E248" t="str">
            <v>t2</v>
          </cell>
          <cell r="F248" t="str">
            <v>542_t2</v>
          </cell>
          <cell r="H248">
            <v>0</v>
          </cell>
          <cell r="I248">
            <v>0</v>
          </cell>
        </row>
        <row r="249">
          <cell r="A249" t="str">
            <v>Budget</v>
          </cell>
          <cell r="B249" t="str">
            <v>Pouvoirs publics</v>
          </cell>
          <cell r="C249" t="str">
            <v>Indemnités des représentants français au Parlement européen</v>
          </cell>
          <cell r="D249">
            <v>542</v>
          </cell>
          <cell r="E249" t="str">
            <v>ht2</v>
          </cell>
          <cell r="F249" t="str">
            <v>542_ht2</v>
          </cell>
          <cell r="H249">
            <v>0</v>
          </cell>
          <cell r="I249">
            <v>0</v>
          </cell>
          <cell r="K249">
            <v>0</v>
          </cell>
          <cell r="L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Budget</v>
          </cell>
          <cell r="B250" t="str">
            <v xml:space="preserve">Provisions </v>
          </cell>
          <cell r="C250" t="str">
            <v>Provision relative aux rémunérations publiques</v>
          </cell>
          <cell r="D250">
            <v>551</v>
          </cell>
          <cell r="E250" t="str">
            <v>t2</v>
          </cell>
          <cell r="F250" t="str">
            <v>551_t2</v>
          </cell>
          <cell r="H250">
            <v>0</v>
          </cell>
          <cell r="I250">
            <v>0</v>
          </cell>
        </row>
        <row r="251">
          <cell r="A251" t="str">
            <v>Budget</v>
          </cell>
          <cell r="B251" t="str">
            <v xml:space="preserve">Provisions </v>
          </cell>
          <cell r="C251" t="str">
            <v>Provision relative aux rémunérations publiques</v>
          </cell>
          <cell r="D251">
            <v>551</v>
          </cell>
          <cell r="E251" t="str">
            <v>ht2</v>
          </cell>
          <cell r="F251" t="str">
            <v>551_ht2</v>
          </cell>
          <cell r="H251">
            <v>0</v>
          </cell>
          <cell r="I251">
            <v>0</v>
          </cell>
          <cell r="K251">
            <v>0</v>
          </cell>
          <cell r="L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 t="str">
            <v>Budget</v>
          </cell>
          <cell r="B252" t="str">
            <v xml:space="preserve">Provisions </v>
          </cell>
          <cell r="C252" t="str">
            <v>Dépenses accidentelles et imprévisibles</v>
          </cell>
          <cell r="D252">
            <v>552</v>
          </cell>
          <cell r="E252" t="str">
            <v>t2</v>
          </cell>
          <cell r="F252" t="str">
            <v>552_t2</v>
          </cell>
          <cell r="H252">
            <v>0</v>
          </cell>
          <cell r="I252">
            <v>0</v>
          </cell>
        </row>
        <row r="253">
          <cell r="A253" t="str">
            <v>Budget</v>
          </cell>
          <cell r="B253" t="str">
            <v xml:space="preserve">Provisions </v>
          </cell>
          <cell r="C253" t="str">
            <v>Dépenses accidentelles et imprévisibles</v>
          </cell>
          <cell r="D253">
            <v>552</v>
          </cell>
          <cell r="E253" t="str">
            <v>ht2</v>
          </cell>
          <cell r="F253" t="str">
            <v>552_ht2</v>
          </cell>
          <cell r="H253">
            <v>478009622</v>
          </cell>
          <cell r="I253">
            <v>178009622</v>
          </cell>
          <cell r="K253">
            <v>0</v>
          </cell>
          <cell r="L253">
            <v>0</v>
          </cell>
          <cell r="O253">
            <v>0</v>
          </cell>
          <cell r="Q253">
            <v>0</v>
          </cell>
          <cell r="R253">
            <v>0</v>
          </cell>
          <cell r="S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Budget</v>
          </cell>
          <cell r="B254" t="str">
            <v>Gestion du patrimoine immobilier de l'État</v>
          </cell>
          <cell r="C254" t="str">
            <v>Contribution au désendettement de l'État</v>
          </cell>
          <cell r="D254">
            <v>721</v>
          </cell>
          <cell r="E254" t="str">
            <v>t2</v>
          </cell>
          <cell r="F254" t="str">
            <v>721_t2</v>
          </cell>
          <cell r="H254">
            <v>0</v>
          </cell>
          <cell r="I254">
            <v>0</v>
          </cell>
        </row>
        <row r="255">
          <cell r="A255" t="str">
            <v>Budget</v>
          </cell>
          <cell r="B255" t="str">
            <v>Gestion du patrimoine immobilier de l'État</v>
          </cell>
          <cell r="C255" t="str">
            <v>Contribution au désendettement de l'État</v>
          </cell>
          <cell r="D255">
            <v>721</v>
          </cell>
          <cell r="E255" t="str">
            <v>ht2</v>
          </cell>
          <cell r="F255" t="str">
            <v>721_ht2</v>
          </cell>
          <cell r="H255">
            <v>52000000</v>
          </cell>
          <cell r="I255">
            <v>52000000</v>
          </cell>
          <cell r="R255">
            <v>0</v>
          </cell>
          <cell r="S255">
            <v>0</v>
          </cell>
          <cell r="Y255">
            <v>0</v>
          </cell>
          <cell r="Z255">
            <v>0</v>
          </cell>
        </row>
        <row r="256">
          <cell r="A256" t="str">
            <v>Budget</v>
          </cell>
          <cell r="B256" t="str">
            <v>Gestion du patrimoine immobilier de l'État</v>
          </cell>
          <cell r="C256" t="str">
            <v>Contribution aux dépenses immobilières</v>
          </cell>
          <cell r="D256">
            <v>723</v>
          </cell>
          <cell r="E256" t="str">
            <v>t2</v>
          </cell>
          <cell r="F256" t="str">
            <v>723_t2</v>
          </cell>
          <cell r="H256">
            <v>0</v>
          </cell>
          <cell r="I256">
            <v>0</v>
          </cell>
        </row>
        <row r="257">
          <cell r="A257" t="str">
            <v>Budget</v>
          </cell>
          <cell r="B257" t="str">
            <v>Gestion du patrimoine immobilier de l'État</v>
          </cell>
          <cell r="C257" t="str">
            <v>Contribution aux dépenses immobilières</v>
          </cell>
          <cell r="D257">
            <v>723</v>
          </cell>
          <cell r="E257" t="str">
            <v>ht2</v>
          </cell>
          <cell r="F257" t="str">
            <v>723_ht2</v>
          </cell>
          <cell r="H257">
            <v>300000000</v>
          </cell>
          <cell r="I257">
            <v>400000000</v>
          </cell>
          <cell r="R257">
            <v>0</v>
          </cell>
          <cell r="S257">
            <v>0</v>
          </cell>
          <cell r="Y257">
            <v>0</v>
          </cell>
          <cell r="Z257">
            <v>0</v>
          </cell>
        </row>
        <row r="258">
          <cell r="A258" t="str">
            <v>Économie</v>
          </cell>
          <cell r="B258" t="str">
            <v>Participations financières de l'État</v>
          </cell>
          <cell r="C258" t="str">
            <v>Opérations en capital intéressant les participations financières de l'État</v>
          </cell>
          <cell r="D258">
            <v>731</v>
          </cell>
          <cell r="E258" t="str">
            <v>t2</v>
          </cell>
          <cell r="F258" t="str">
            <v>731_t2</v>
          </cell>
          <cell r="H258">
            <v>0</v>
          </cell>
          <cell r="I258">
            <v>0</v>
          </cell>
        </row>
        <row r="259">
          <cell r="A259" t="str">
            <v>Économie</v>
          </cell>
          <cell r="B259" t="str">
            <v>Participations financières de l'État</v>
          </cell>
          <cell r="C259" t="str">
            <v>Opérations en capital intéressant les participations financières de l'État</v>
          </cell>
          <cell r="D259">
            <v>731</v>
          </cell>
          <cell r="E259" t="str">
            <v>ht2</v>
          </cell>
          <cell r="F259" t="str">
            <v>731_ht2</v>
          </cell>
          <cell r="H259">
            <v>1000000000</v>
          </cell>
          <cell r="I259">
            <v>1000000000</v>
          </cell>
          <cell r="R259">
            <v>0</v>
          </cell>
          <cell r="S259">
            <v>0</v>
          </cell>
          <cell r="Y259">
            <v>0</v>
          </cell>
          <cell r="Z259">
            <v>0</v>
          </cell>
        </row>
        <row r="260">
          <cell r="A260" t="str">
            <v>Économie</v>
          </cell>
          <cell r="B260" t="str">
            <v>Participations financières de l'État</v>
          </cell>
          <cell r="C260" t="str">
            <v>Désendettement de l'État et d'établissements publics de l'État</v>
          </cell>
          <cell r="D260">
            <v>732</v>
          </cell>
          <cell r="E260" t="str">
            <v>t2</v>
          </cell>
          <cell r="F260" t="str">
            <v>732_t2</v>
          </cell>
          <cell r="H260">
            <v>0</v>
          </cell>
          <cell r="I260">
            <v>0</v>
          </cell>
        </row>
        <row r="261">
          <cell r="A261" t="str">
            <v>Économie</v>
          </cell>
          <cell r="B261" t="str">
            <v>Participations financières de l'État</v>
          </cell>
          <cell r="C261" t="str">
            <v>Désendettement de l'État et d'établissements publics de l'État</v>
          </cell>
          <cell r="D261">
            <v>732</v>
          </cell>
          <cell r="E261" t="str">
            <v>ht2</v>
          </cell>
          <cell r="F261" t="str">
            <v>732_ht2</v>
          </cell>
          <cell r="H261">
            <v>4000000000</v>
          </cell>
          <cell r="I261">
            <v>4000000000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 t="str">
            <v>Budget</v>
          </cell>
          <cell r="B262" t="str">
            <v>Pensions</v>
          </cell>
          <cell r="C262" t="str">
            <v>Pensions civiles et militaires de retraite et allocations temporaires d'invalidité</v>
          </cell>
          <cell r="D262">
            <v>741</v>
          </cell>
          <cell r="E262" t="str">
            <v>t2</v>
          </cell>
          <cell r="F262" t="str">
            <v>741_t2</v>
          </cell>
          <cell r="H262">
            <v>50353500000</v>
          </cell>
          <cell r="I262">
            <v>50353500000</v>
          </cell>
        </row>
        <row r="263">
          <cell r="A263" t="str">
            <v>Budget</v>
          </cell>
          <cell r="B263" t="str">
            <v>Pensions</v>
          </cell>
          <cell r="C263" t="str">
            <v>Pensions civiles et militaires de retraite et allocations temporaires d'invalidité</v>
          </cell>
          <cell r="D263">
            <v>741</v>
          </cell>
          <cell r="E263" t="str">
            <v>ht2</v>
          </cell>
          <cell r="F263" t="str">
            <v>741_ht2</v>
          </cell>
          <cell r="H263">
            <v>500000</v>
          </cell>
          <cell r="I263">
            <v>500000</v>
          </cell>
          <cell r="R263">
            <v>0</v>
          </cell>
          <cell r="S263">
            <v>0</v>
          </cell>
          <cell r="Y263">
            <v>0</v>
          </cell>
          <cell r="Z263">
            <v>0</v>
          </cell>
        </row>
        <row r="264">
          <cell r="A264" t="str">
            <v>Budget</v>
          </cell>
          <cell r="B264" t="str">
            <v>Pensions</v>
          </cell>
          <cell r="C264" t="str">
            <v>Ouvriers des établissements industriels de l'État</v>
          </cell>
          <cell r="D264">
            <v>742</v>
          </cell>
          <cell r="E264" t="str">
            <v>t2</v>
          </cell>
          <cell r="F264" t="str">
            <v>742_t2</v>
          </cell>
          <cell r="H264">
            <v>1818762874</v>
          </cell>
          <cell r="I264">
            <v>1818762874</v>
          </cell>
        </row>
        <row r="265">
          <cell r="A265" t="str">
            <v>Budget</v>
          </cell>
          <cell r="B265" t="str">
            <v>Pensions</v>
          </cell>
          <cell r="C265" t="str">
            <v>Ouvriers des établissements industriels de l'État</v>
          </cell>
          <cell r="D265">
            <v>742</v>
          </cell>
          <cell r="E265" t="str">
            <v>ht2</v>
          </cell>
          <cell r="F265" t="str">
            <v>742_ht2</v>
          </cell>
          <cell r="H265">
            <v>8755720</v>
          </cell>
          <cell r="I265">
            <v>8755720</v>
          </cell>
          <cell r="R265">
            <v>0</v>
          </cell>
          <cell r="S265">
            <v>0</v>
          </cell>
          <cell r="Y265">
            <v>0</v>
          </cell>
          <cell r="Z265">
            <v>0</v>
          </cell>
        </row>
        <row r="266">
          <cell r="A266" t="str">
            <v>Budget</v>
          </cell>
          <cell r="B266" t="str">
            <v>Pensions</v>
          </cell>
          <cell r="C266" t="str">
            <v>Pensions militaires d'invalidité et des victimes de guerre et autres pensions</v>
          </cell>
          <cell r="D266">
            <v>743</v>
          </cell>
          <cell r="E266" t="str">
            <v>t2</v>
          </cell>
          <cell r="F266" t="str">
            <v>743_t2</v>
          </cell>
          <cell r="H266">
            <v>15900000</v>
          </cell>
          <cell r="I266">
            <v>15900000</v>
          </cell>
        </row>
        <row r="267">
          <cell r="A267" t="str">
            <v>Budget</v>
          </cell>
          <cell r="B267" t="str">
            <v>Pensions</v>
          </cell>
          <cell r="C267" t="str">
            <v>Pensions militaires d'invalidité et des victimes de guerre et autres pensions</v>
          </cell>
          <cell r="D267">
            <v>743</v>
          </cell>
          <cell r="E267" t="str">
            <v>ht2</v>
          </cell>
          <cell r="F267" t="str">
            <v>743_ht2</v>
          </cell>
          <cell r="H267">
            <v>2438840995</v>
          </cell>
          <cell r="I267">
            <v>2438840995</v>
          </cell>
          <cell r="R267">
            <v>0</v>
          </cell>
          <cell r="S267">
            <v>0</v>
          </cell>
          <cell r="Y267">
            <v>0</v>
          </cell>
          <cell r="Z267">
            <v>0</v>
          </cell>
        </row>
        <row r="268">
          <cell r="A268" t="str">
            <v>Intérieur</v>
          </cell>
          <cell r="B268" t="str">
            <v>Contrôle de la circulation et du stationnement routiers</v>
          </cell>
          <cell r="C268" t="str">
            <v>Radars</v>
          </cell>
          <cell r="D268">
            <v>751</v>
          </cell>
          <cell r="E268" t="str">
            <v>t2</v>
          </cell>
          <cell r="F268" t="str">
            <v>751_t2</v>
          </cell>
          <cell r="H268">
            <v>0</v>
          </cell>
          <cell r="I268">
            <v>0</v>
          </cell>
        </row>
        <row r="269">
          <cell r="A269" t="str">
            <v>Intérieur</v>
          </cell>
          <cell r="B269" t="str">
            <v>Contrôle de la circulation et du stationnement routiers</v>
          </cell>
          <cell r="C269" t="str">
            <v>Radars</v>
          </cell>
          <cell r="D269">
            <v>751</v>
          </cell>
          <cell r="E269" t="str">
            <v>ht2</v>
          </cell>
          <cell r="F269" t="str">
            <v>751_ht2</v>
          </cell>
          <cell r="H269">
            <v>176000000</v>
          </cell>
          <cell r="I269">
            <v>176000000</v>
          </cell>
          <cell r="R269">
            <v>0</v>
          </cell>
          <cell r="S269">
            <v>0</v>
          </cell>
          <cell r="Y269">
            <v>0</v>
          </cell>
          <cell r="Z269">
            <v>0</v>
          </cell>
        </row>
        <row r="270">
          <cell r="A270" t="str">
            <v>Intérieur</v>
          </cell>
          <cell r="B270" t="str">
            <v>Contrôle de la circulation et du stationnement routiers</v>
          </cell>
          <cell r="C270" t="str">
            <v>Fichier national du permis de conduire</v>
          </cell>
          <cell r="D270">
            <v>752</v>
          </cell>
          <cell r="E270" t="str">
            <v>t2</v>
          </cell>
          <cell r="F270" t="str">
            <v>752_t2</v>
          </cell>
          <cell r="H270">
            <v>0</v>
          </cell>
          <cell r="I270">
            <v>0</v>
          </cell>
        </row>
        <row r="271">
          <cell r="A271" t="str">
            <v>Intérieur</v>
          </cell>
          <cell r="B271" t="str">
            <v>Contrôle de la circulation et du stationnement routiers</v>
          </cell>
          <cell r="C271" t="str">
            <v>Fichier national du permis de conduire</v>
          </cell>
          <cell r="D271">
            <v>752</v>
          </cell>
          <cell r="E271" t="str">
            <v>ht2</v>
          </cell>
          <cell r="F271" t="str">
            <v>752_ht2</v>
          </cell>
          <cell r="H271">
            <v>16000000</v>
          </cell>
          <cell r="I271">
            <v>16000000</v>
          </cell>
          <cell r="R271">
            <v>0</v>
          </cell>
          <cell r="S271">
            <v>0</v>
          </cell>
          <cell r="Y271">
            <v>0</v>
          </cell>
          <cell r="Z271">
            <v>0</v>
          </cell>
        </row>
        <row r="272">
          <cell r="A272" t="str">
            <v>Intérieur</v>
          </cell>
          <cell r="B272" t="str">
            <v>Contrôle de la circulation et du stationnement routiers</v>
          </cell>
          <cell r="C272" t="str">
            <v>Contrôle et modernisation de la politique de la circulation et du stationnement routiers</v>
          </cell>
          <cell r="D272">
            <v>753</v>
          </cell>
          <cell r="E272" t="str">
            <v>t2</v>
          </cell>
          <cell r="F272" t="str">
            <v>753_t2</v>
          </cell>
          <cell r="H272">
            <v>0</v>
          </cell>
          <cell r="I272">
            <v>0</v>
          </cell>
        </row>
        <row r="273">
          <cell r="A273" t="str">
            <v>Intérieur</v>
          </cell>
          <cell r="B273" t="str">
            <v>Contrôle de la circulation et du stationnement routiers</v>
          </cell>
          <cell r="C273" t="str">
            <v>Contrôle et modernisation de la politique de la circulation et du stationnement routiers</v>
          </cell>
          <cell r="D273">
            <v>753</v>
          </cell>
          <cell r="E273" t="str">
            <v>ht2</v>
          </cell>
          <cell r="F273" t="str">
            <v>753_ht2</v>
          </cell>
          <cell r="H273">
            <v>37051628</v>
          </cell>
          <cell r="I273">
            <v>37051628</v>
          </cell>
          <cell r="R273">
            <v>0</v>
          </cell>
          <cell r="S273">
            <v>0</v>
          </cell>
          <cell r="Y273">
            <v>0</v>
          </cell>
          <cell r="Z273">
            <v>0</v>
          </cell>
        </row>
        <row r="274">
          <cell r="A274" t="str">
            <v>Intérieur</v>
          </cell>
          <cell r="B274" t="str">
            <v>Contrôle de la circulation et du stationnement routiers</v>
          </cell>
          <cell r="C274" t="str">
            <v>Contribution à l'équipement des collectivités territoriales pour l'amélioration des transports en commun, de la sécurité et de la circulation routières</v>
          </cell>
          <cell r="D274">
            <v>754</v>
          </cell>
          <cell r="E274" t="str">
            <v>t2</v>
          </cell>
          <cell r="F274" t="str">
            <v>754_t2</v>
          </cell>
          <cell r="H274">
            <v>0</v>
          </cell>
          <cell r="I274">
            <v>0</v>
          </cell>
        </row>
        <row r="275">
          <cell r="A275" t="str">
            <v>Intérieur</v>
          </cell>
          <cell r="B275" t="str">
            <v>Contrôle de la circulation et du stationnement routiers</v>
          </cell>
          <cell r="C275" t="str">
            <v>Contribution à l'équipement des collectivités territoriales pour l'amélioration des transports en commun, de la sécurité et de la circulation routières</v>
          </cell>
          <cell r="D275">
            <v>754</v>
          </cell>
          <cell r="E275" t="str">
            <v>ht2</v>
          </cell>
          <cell r="F275" t="str">
            <v>754_ht2</v>
          </cell>
          <cell r="H275">
            <v>694569239</v>
          </cell>
          <cell r="I275">
            <v>694569239</v>
          </cell>
          <cell r="R275">
            <v>0</v>
          </cell>
          <cell r="S275">
            <v>0</v>
          </cell>
          <cell r="Y275">
            <v>0</v>
          </cell>
          <cell r="Z275">
            <v>0</v>
          </cell>
        </row>
        <row r="276">
          <cell r="A276" t="str">
            <v>Budget</v>
          </cell>
          <cell r="B276" t="str">
            <v>Contrôle de la circulation et du stationnement routiers</v>
          </cell>
          <cell r="C276" t="str">
            <v>Désendettement de l'État</v>
          </cell>
          <cell r="D276">
            <v>755</v>
          </cell>
          <cell r="E276" t="str">
            <v>t2</v>
          </cell>
          <cell r="F276" t="str">
            <v>755_t2</v>
          </cell>
          <cell r="H276">
            <v>0</v>
          </cell>
          <cell r="I276">
            <v>0</v>
          </cell>
        </row>
        <row r="277">
          <cell r="A277" t="str">
            <v>Budget</v>
          </cell>
          <cell r="B277" t="str">
            <v>Contrôle de la circulation et du stationnement routiers</v>
          </cell>
          <cell r="C277" t="str">
            <v>Désendettement de l'État</v>
          </cell>
          <cell r="D277">
            <v>755</v>
          </cell>
          <cell r="E277" t="str">
            <v>ht2</v>
          </cell>
          <cell r="F277" t="str">
            <v>755_ht2</v>
          </cell>
          <cell r="H277">
            <v>474051966</v>
          </cell>
          <cell r="I277">
            <v>474051966</v>
          </cell>
          <cell r="R277">
            <v>0</v>
          </cell>
          <cell r="S277">
            <v>0</v>
          </cell>
          <cell r="Y277">
            <v>0</v>
          </cell>
          <cell r="Z277">
            <v>0</v>
          </cell>
        </row>
        <row r="278">
          <cell r="A278" t="str">
            <v>Budget</v>
          </cell>
          <cell r="B278" t="str">
            <v>Gestion et valorisation des ressources tirées de l'utilisation du spectre hertzien</v>
          </cell>
          <cell r="C278" t="str">
            <v>Désendettement de l'État</v>
          </cell>
          <cell r="D278">
            <v>761</v>
          </cell>
          <cell r="E278" t="str">
            <v>t2</v>
          </cell>
          <cell r="F278" t="str">
            <v>761_t2</v>
          </cell>
          <cell r="H278">
            <v>0</v>
          </cell>
          <cell r="I278">
            <v>0</v>
          </cell>
        </row>
        <row r="279">
          <cell r="A279" t="str">
            <v>Budget</v>
          </cell>
          <cell r="B279" t="str">
            <v>Gestion et valorisation des ressources tirées de l'utilisation du spectre hertzien</v>
          </cell>
          <cell r="C279" t="str">
            <v>Désendettement de l'État</v>
          </cell>
          <cell r="D279">
            <v>761</v>
          </cell>
          <cell r="E279" t="str">
            <v>ht2</v>
          </cell>
          <cell r="F279" t="str">
            <v>761_ht2</v>
          </cell>
          <cell r="H279">
            <v>0</v>
          </cell>
          <cell r="I279">
            <v>0</v>
          </cell>
          <cell r="R279">
            <v>0</v>
          </cell>
          <cell r="S279">
            <v>0</v>
          </cell>
          <cell r="Y279">
            <v>0</v>
          </cell>
          <cell r="Z279">
            <v>0</v>
          </cell>
        </row>
        <row r="280">
          <cell r="A280" t="str">
            <v>Budget</v>
          </cell>
          <cell r="B280" t="str">
            <v>Gestion et valorisation des ressources tirées de l'utilisation du spectre hertzien</v>
          </cell>
          <cell r="C280" t="str">
            <v>Optimisation de l'usage du spectre hertzien</v>
          </cell>
          <cell r="D280">
            <v>762</v>
          </cell>
          <cell r="E280" t="str">
            <v>t2</v>
          </cell>
          <cell r="F280" t="str">
            <v>762_t2</v>
          </cell>
          <cell r="H280">
            <v>0</v>
          </cell>
          <cell r="I280">
            <v>0</v>
          </cell>
        </row>
        <row r="281">
          <cell r="A281" t="str">
            <v>Budget</v>
          </cell>
          <cell r="B281" t="str">
            <v>Gestion et valorisation des ressources tirées de l'utilisation du spectre hertzien</v>
          </cell>
          <cell r="C281" t="str">
            <v>Optimisation de l'usage du spectre hertzien</v>
          </cell>
          <cell r="D281">
            <v>762</v>
          </cell>
          <cell r="E281" t="str">
            <v>ht2</v>
          </cell>
          <cell r="F281" t="str">
            <v>762_ht2</v>
          </cell>
          <cell r="H281">
            <v>900000000</v>
          </cell>
          <cell r="I281">
            <v>900000000</v>
          </cell>
          <cell r="R281">
            <v>0</v>
          </cell>
          <cell r="S281">
            <v>0</v>
          </cell>
          <cell r="Y281">
            <v>0</v>
          </cell>
          <cell r="Z281">
            <v>0</v>
          </cell>
        </row>
        <row r="282">
          <cell r="A282" t="str">
            <v>Agriculture</v>
          </cell>
          <cell r="B282" t="str">
            <v>Développement agricole et rural</v>
          </cell>
          <cell r="C282" t="str">
            <v>Développement et transfert en agriculture</v>
          </cell>
          <cell r="D282">
            <v>775</v>
          </cell>
          <cell r="E282" t="str">
            <v>t2</v>
          </cell>
          <cell r="F282" t="str">
            <v>775_t2</v>
          </cell>
          <cell r="H282">
            <v>0</v>
          </cell>
          <cell r="I282">
            <v>0</v>
          </cell>
        </row>
        <row r="283">
          <cell r="A283" t="str">
            <v>Agriculture</v>
          </cell>
          <cell r="B283" t="str">
            <v>Développement agricole et rural</v>
          </cell>
          <cell r="C283" t="str">
            <v>Développement et transfert en agriculture</v>
          </cell>
          <cell r="D283">
            <v>775</v>
          </cell>
          <cell r="E283" t="str">
            <v>ht2</v>
          </cell>
          <cell r="F283" t="str">
            <v>775_ht2</v>
          </cell>
          <cell r="H283">
            <v>54953250</v>
          </cell>
          <cell r="I283">
            <v>54953250</v>
          </cell>
          <cell r="R283">
            <v>0</v>
          </cell>
          <cell r="S283">
            <v>0</v>
          </cell>
          <cell r="Y283">
            <v>0</v>
          </cell>
          <cell r="Z283">
            <v>0</v>
          </cell>
        </row>
        <row r="284">
          <cell r="A284" t="str">
            <v>Agriculture</v>
          </cell>
          <cell r="B284" t="str">
            <v>Développement agricole et rural</v>
          </cell>
          <cell r="C284" t="str">
            <v>Recherche appliquée et innovation en agriculture</v>
          </cell>
          <cell r="D284">
            <v>776</v>
          </cell>
          <cell r="E284" t="str">
            <v>t2</v>
          </cell>
          <cell r="F284" t="str">
            <v>776_t2</v>
          </cell>
          <cell r="H284">
            <v>0</v>
          </cell>
          <cell r="I284">
            <v>0</v>
          </cell>
        </row>
        <row r="285">
          <cell r="A285" t="str">
            <v>Agriculture</v>
          </cell>
          <cell r="B285" t="str">
            <v>Développement agricole et rural</v>
          </cell>
          <cell r="C285" t="str">
            <v>Recherche appliquée et innovation en agriculture</v>
          </cell>
          <cell r="D285">
            <v>776</v>
          </cell>
          <cell r="E285" t="str">
            <v>ht2</v>
          </cell>
          <cell r="F285" t="str">
            <v>776_ht2</v>
          </cell>
          <cell r="H285">
            <v>55546750</v>
          </cell>
          <cell r="I285">
            <v>55546750</v>
          </cell>
          <cell r="R285">
            <v>0</v>
          </cell>
          <cell r="S285">
            <v>0</v>
          </cell>
          <cell r="Y285">
            <v>0</v>
          </cell>
          <cell r="Z285">
            <v>0</v>
          </cell>
        </row>
        <row r="286">
          <cell r="A286" t="str">
            <v>Affaires étrangères</v>
          </cell>
          <cell r="B286" t="str">
            <v>Engagements en faveur de la forêt dans le cadre de la lutte contre le changement climatique</v>
          </cell>
          <cell r="C286" t="str">
            <v>Projets de lutte contre la déforestation dans le cadre du financement précoce</v>
          </cell>
          <cell r="D286">
            <v>781</v>
          </cell>
          <cell r="E286" t="str">
            <v>t2</v>
          </cell>
          <cell r="F286" t="str">
            <v>781_t2</v>
          </cell>
          <cell r="H286">
            <v>0</v>
          </cell>
          <cell r="I286">
            <v>0</v>
          </cell>
        </row>
        <row r="287">
          <cell r="A287" t="str">
            <v>Affaires étrangères</v>
          </cell>
          <cell r="B287" t="str">
            <v>Engagements en faveur de la forêt dans le cadre de la lutte contre le changement climatique</v>
          </cell>
          <cell r="C287" t="str">
            <v>Projets de lutte contre la déforestation dans le cadre du financement précoce</v>
          </cell>
          <cell r="D287">
            <v>781</v>
          </cell>
          <cell r="E287" t="str">
            <v>ht2</v>
          </cell>
          <cell r="F287" t="str">
            <v>781_ht2</v>
          </cell>
          <cell r="H287">
            <v>30000000</v>
          </cell>
          <cell r="I287">
            <v>30000000</v>
          </cell>
          <cell r="R287">
            <v>0</v>
          </cell>
          <cell r="S287">
            <v>0</v>
          </cell>
          <cell r="Y287">
            <v>0</v>
          </cell>
          <cell r="Z287">
            <v>0</v>
          </cell>
        </row>
        <row r="288">
          <cell r="A288" t="str">
            <v>Économie</v>
          </cell>
          <cell r="B288" t="str">
            <v>Engagements en faveur de la forêt dans le cadre de la lutte contre le changement climatique</v>
          </cell>
          <cell r="C288" t="str">
            <v>Actions des fonds environnementaux contre la déforestation dans le cadre du financement précoce</v>
          </cell>
          <cell r="D288">
            <v>782</v>
          </cell>
          <cell r="E288" t="str">
            <v>t2</v>
          </cell>
          <cell r="F288" t="str">
            <v>782_t2</v>
          </cell>
          <cell r="H288">
            <v>0</v>
          </cell>
          <cell r="I288">
            <v>0</v>
          </cell>
        </row>
        <row r="289">
          <cell r="A289" t="str">
            <v>Économie</v>
          </cell>
          <cell r="B289" t="str">
            <v>Engagements en faveur de la forêt dans le cadre de la lutte contre le changement climatique</v>
          </cell>
          <cell r="C289" t="str">
            <v>Actions des fonds environnementaux contre la déforestation dans le cadre du financement précoce</v>
          </cell>
          <cell r="D289">
            <v>782</v>
          </cell>
          <cell r="E289" t="str">
            <v>ht2</v>
          </cell>
          <cell r="F289" t="str">
            <v>782_ht2</v>
          </cell>
          <cell r="H289">
            <v>0</v>
          </cell>
          <cell r="I289">
            <v>0</v>
          </cell>
          <cell r="R289">
            <v>0</v>
          </cell>
          <cell r="S289">
            <v>0</v>
          </cell>
          <cell r="Y289">
            <v>0</v>
          </cell>
          <cell r="Z289">
            <v>0</v>
          </cell>
        </row>
        <row r="290">
          <cell r="A290" t="str">
            <v>Écologie</v>
          </cell>
          <cell r="B290" t="str">
            <v>Services nationaux de transport conventionnés de voyageurs</v>
          </cell>
          <cell r="C290" t="str">
            <v>Exploitation des services nationaux de transport conventionnés</v>
          </cell>
          <cell r="D290">
            <v>785</v>
          </cell>
          <cell r="E290" t="str">
            <v>t2</v>
          </cell>
          <cell r="F290" t="str">
            <v>785_t2</v>
          </cell>
          <cell r="H290">
            <v>0</v>
          </cell>
          <cell r="I290">
            <v>0</v>
          </cell>
        </row>
        <row r="291">
          <cell r="A291" t="str">
            <v>Écologie</v>
          </cell>
          <cell r="B291" t="str">
            <v>Services nationaux de transport conventionnés de voyageurs</v>
          </cell>
          <cell r="C291" t="str">
            <v>Exploitation des services nationaux de transport conventionnés</v>
          </cell>
          <cell r="D291">
            <v>785</v>
          </cell>
          <cell r="E291" t="str">
            <v>ht2</v>
          </cell>
          <cell r="F291" t="str">
            <v>785_ht2</v>
          </cell>
          <cell r="H291">
            <v>187700000</v>
          </cell>
          <cell r="I291">
            <v>187700000</v>
          </cell>
          <cell r="R291">
            <v>0</v>
          </cell>
          <cell r="S291">
            <v>0</v>
          </cell>
          <cell r="Y291">
            <v>0</v>
          </cell>
          <cell r="Z291">
            <v>0</v>
          </cell>
        </row>
        <row r="292">
          <cell r="A292" t="str">
            <v>Écologie</v>
          </cell>
          <cell r="B292" t="str">
            <v>Services nationaux de transport conventionnés de voyageurs</v>
          </cell>
          <cell r="C292" t="str">
            <v>Matériel roulant des services nationaux de transport conventionnés</v>
          </cell>
          <cell r="D292">
            <v>786</v>
          </cell>
          <cell r="E292" t="str">
            <v>t2</v>
          </cell>
          <cell r="F292" t="str">
            <v>786_t2</v>
          </cell>
          <cell r="H292">
            <v>0</v>
          </cell>
          <cell r="I292">
            <v>0</v>
          </cell>
        </row>
        <row r="293">
          <cell r="A293" t="str">
            <v>Écologie</v>
          </cell>
          <cell r="B293" t="str">
            <v>Services nationaux de transport conventionnés de voyageurs</v>
          </cell>
          <cell r="C293" t="str">
            <v>Matériel roulant des services nationaux de transport conventionnés</v>
          </cell>
          <cell r="D293">
            <v>786</v>
          </cell>
          <cell r="E293" t="str">
            <v>ht2</v>
          </cell>
          <cell r="F293" t="str">
            <v>786_ht2</v>
          </cell>
          <cell r="H293">
            <v>92300000</v>
          </cell>
          <cell r="I293">
            <v>92300000</v>
          </cell>
          <cell r="R293">
            <v>0</v>
          </cell>
          <cell r="S293">
            <v>0</v>
          </cell>
          <cell r="Y293">
            <v>0</v>
          </cell>
          <cell r="Z293">
            <v>0</v>
          </cell>
        </row>
        <row r="294">
          <cell r="A294" t="str">
            <v>TravailEmploiSanté</v>
          </cell>
          <cell r="B294" t="str">
            <v>Financement national du développement et de la modernisation de l'apprentissage</v>
          </cell>
          <cell r="C294" t="str">
            <v>Péréquation entre régions des ressources de la taxe d’apprentissage</v>
          </cell>
          <cell r="D294">
            <v>787</v>
          </cell>
          <cell r="E294" t="str">
            <v>t2</v>
          </cell>
          <cell r="F294" t="str">
            <v>787_t2</v>
          </cell>
          <cell r="H294">
            <v>0</v>
          </cell>
          <cell r="I294">
            <v>0</v>
          </cell>
        </row>
        <row r="295">
          <cell r="A295" t="str">
            <v>TravailEmploiSanté</v>
          </cell>
          <cell r="B295" t="str">
            <v>Financement national du développement et de la modernisation de l'apprentissage</v>
          </cell>
          <cell r="C295" t="str">
            <v>Péréquation entre régions des ressources de la taxe d’apprentissage</v>
          </cell>
          <cell r="D295">
            <v>787</v>
          </cell>
          <cell r="E295" t="str">
            <v>ht2</v>
          </cell>
          <cell r="F295" t="str">
            <v>787_ht2</v>
          </cell>
          <cell r="H295">
            <v>200000000</v>
          </cell>
          <cell r="I295">
            <v>200000000</v>
          </cell>
          <cell r="R295">
            <v>0</v>
          </cell>
          <cell r="S295">
            <v>0</v>
          </cell>
          <cell r="Y295">
            <v>0</v>
          </cell>
          <cell r="Z295">
            <v>0</v>
          </cell>
        </row>
        <row r="296">
          <cell r="A296" t="str">
            <v>TravailEmploiSanté</v>
          </cell>
          <cell r="B296" t="str">
            <v>Financement national du développement et de la modernisation de l'apprentissage</v>
          </cell>
          <cell r="C296" t="str">
            <v>Contractualisation pour le développement et la modernisation de l’apprentissage</v>
          </cell>
          <cell r="D296">
            <v>788</v>
          </cell>
          <cell r="E296" t="str">
            <v>t2</v>
          </cell>
          <cell r="F296" t="str">
            <v>788_t2</v>
          </cell>
          <cell r="H296">
            <v>0</v>
          </cell>
          <cell r="I296">
            <v>0</v>
          </cell>
        </row>
        <row r="297">
          <cell r="A297" t="str">
            <v>TravailEmploiSanté</v>
          </cell>
          <cell r="B297" t="str">
            <v>Financement national du développement et de la modernisation de l'apprentissage</v>
          </cell>
          <cell r="C297" t="str">
            <v>Contractualisation pour le développement et la modernisation de l’apprentissage</v>
          </cell>
          <cell r="D297">
            <v>788</v>
          </cell>
          <cell r="E297" t="str">
            <v>ht2</v>
          </cell>
          <cell r="F297" t="str">
            <v>788_ht2</v>
          </cell>
          <cell r="H297">
            <v>360000000</v>
          </cell>
          <cell r="I297">
            <v>360000000</v>
          </cell>
          <cell r="R297">
            <v>0</v>
          </cell>
          <cell r="S297">
            <v>0</v>
          </cell>
          <cell r="Y297">
            <v>0</v>
          </cell>
          <cell r="Z297">
            <v>0</v>
          </cell>
        </row>
        <row r="298">
          <cell r="A298" t="str">
            <v>TravailEmploiSanté</v>
          </cell>
          <cell r="B298" t="str">
            <v>Financement national du développement et de la modernisation de l'apprentissage</v>
          </cell>
          <cell r="C298" t="str">
            <v>Incitations financières en direction des entreprises respectant les quotas en alternance</v>
          </cell>
          <cell r="D298">
            <v>789</v>
          </cell>
          <cell r="E298" t="str">
            <v>t2</v>
          </cell>
          <cell r="F298" t="str">
            <v>789_t2</v>
          </cell>
          <cell r="H298">
            <v>0</v>
          </cell>
          <cell r="I298">
            <v>0</v>
          </cell>
        </row>
        <row r="299">
          <cell r="A299" t="str">
            <v>TravailEmploiSanté</v>
          </cell>
          <cell r="B299" t="str">
            <v>Financement national du développement et de la modernisation de l'apprentissage</v>
          </cell>
          <cell r="C299" t="str">
            <v>Incitations financières en direction des entreprises respectant les quotas en alternance</v>
          </cell>
          <cell r="D299">
            <v>789</v>
          </cell>
          <cell r="E299" t="str">
            <v>ht2</v>
          </cell>
          <cell r="F299" t="str">
            <v>789_ht2</v>
          </cell>
          <cell r="H299">
            <v>15000000</v>
          </cell>
          <cell r="I299">
            <v>15000000</v>
          </cell>
          <cell r="R299">
            <v>0</v>
          </cell>
          <cell r="S299">
            <v>0</v>
          </cell>
          <cell r="Y299">
            <v>0</v>
          </cell>
          <cell r="Z299">
            <v>0</v>
          </cell>
        </row>
        <row r="300">
          <cell r="A300" t="str">
            <v>Économie</v>
          </cell>
          <cell r="B300" t="str">
            <v>Accords monétaires internationaux</v>
          </cell>
          <cell r="C300" t="str">
            <v>Relations avec l'Union monétaire ouest-africaine</v>
          </cell>
          <cell r="D300">
            <v>811</v>
          </cell>
          <cell r="E300" t="str">
            <v>t2</v>
          </cell>
          <cell r="F300" t="str">
            <v>811_t2</v>
          </cell>
          <cell r="H300">
            <v>0</v>
          </cell>
          <cell r="I300">
            <v>0</v>
          </cell>
        </row>
        <row r="301">
          <cell r="A301" t="str">
            <v>Économie</v>
          </cell>
          <cell r="B301" t="str">
            <v>Accords monétaires internationaux</v>
          </cell>
          <cell r="C301" t="str">
            <v>Relations avec l'Union monétaire ouest-africaine</v>
          </cell>
          <cell r="D301">
            <v>811</v>
          </cell>
          <cell r="E301" t="str">
            <v>ht2</v>
          </cell>
          <cell r="F301" t="str">
            <v>811_ht2</v>
          </cell>
          <cell r="H301">
            <v>0</v>
          </cell>
          <cell r="I301">
            <v>0</v>
          </cell>
          <cell r="R301">
            <v>0</v>
          </cell>
          <cell r="S301">
            <v>0</v>
          </cell>
          <cell r="Y301">
            <v>0</v>
          </cell>
          <cell r="Z301">
            <v>0</v>
          </cell>
        </row>
        <row r="302">
          <cell r="A302" t="str">
            <v>Économie</v>
          </cell>
          <cell r="B302" t="str">
            <v>Accords monétaires internationaux</v>
          </cell>
          <cell r="C302" t="str">
            <v>Relations avec l'Union monétaire d'Afrique centrale</v>
          </cell>
          <cell r="D302">
            <v>812</v>
          </cell>
          <cell r="E302" t="str">
            <v>t2</v>
          </cell>
          <cell r="F302" t="str">
            <v>812_t2</v>
          </cell>
          <cell r="H302">
            <v>0</v>
          </cell>
          <cell r="I302">
            <v>0</v>
          </cell>
        </row>
        <row r="303">
          <cell r="A303" t="str">
            <v>Économie</v>
          </cell>
          <cell r="B303" t="str">
            <v>Accords monétaires internationaux</v>
          </cell>
          <cell r="C303" t="str">
            <v>Relations avec l'Union monétaire d'Afrique centrale</v>
          </cell>
          <cell r="D303">
            <v>812</v>
          </cell>
          <cell r="E303" t="str">
            <v>ht2</v>
          </cell>
          <cell r="F303" t="str">
            <v>812_ht2</v>
          </cell>
          <cell r="H303">
            <v>0</v>
          </cell>
          <cell r="I303">
            <v>0</v>
          </cell>
          <cell r="R303">
            <v>0</v>
          </cell>
          <cell r="S303">
            <v>0</v>
          </cell>
          <cell r="Y303">
            <v>0</v>
          </cell>
          <cell r="Z303">
            <v>0</v>
          </cell>
        </row>
        <row r="304">
          <cell r="A304" t="str">
            <v>Économie</v>
          </cell>
          <cell r="B304" t="str">
            <v>Accords monétaires internationaux</v>
          </cell>
          <cell r="C304" t="str">
            <v>Relations avec l'Union des Comores</v>
          </cell>
          <cell r="D304">
            <v>813</v>
          </cell>
          <cell r="E304" t="str">
            <v>t2</v>
          </cell>
          <cell r="F304" t="str">
            <v>813_t2</v>
          </cell>
          <cell r="H304">
            <v>0</v>
          </cell>
          <cell r="I304">
            <v>0</v>
          </cell>
        </row>
        <row r="305">
          <cell r="A305" t="str">
            <v>Économie</v>
          </cell>
          <cell r="B305" t="str">
            <v>Accords monétaires internationaux</v>
          </cell>
          <cell r="C305" t="str">
            <v>Relations avec l'Union des Comores</v>
          </cell>
          <cell r="D305">
            <v>813</v>
          </cell>
          <cell r="E305" t="str">
            <v>ht2</v>
          </cell>
          <cell r="F305" t="str">
            <v>813_ht2</v>
          </cell>
          <cell r="H305">
            <v>0</v>
          </cell>
          <cell r="I305">
            <v>0</v>
          </cell>
          <cell r="R305">
            <v>0</v>
          </cell>
          <cell r="S305">
            <v>0</v>
          </cell>
          <cell r="Y305">
            <v>0</v>
          </cell>
          <cell r="Z305">
            <v>0</v>
          </cell>
        </row>
        <row r="306">
          <cell r="A306" t="str">
            <v>Économie</v>
          </cell>
          <cell r="B306" t="str">
            <v>Avances à divers services de l'État ou organismes gérant des services publics</v>
          </cell>
          <cell r="C306" t="str">
            <v>Avances à l'Agence de services et de paiement, au titre du préfinancement des aides communautaires de la politique agricole commune</v>
          </cell>
          <cell r="D306">
            <v>821</v>
          </cell>
          <cell r="E306" t="str">
            <v>t2</v>
          </cell>
          <cell r="F306" t="str">
            <v>821_t2</v>
          </cell>
          <cell r="H306">
            <v>0</v>
          </cell>
          <cell r="I306">
            <v>0</v>
          </cell>
        </row>
        <row r="307">
          <cell r="A307" t="str">
            <v>Économie</v>
          </cell>
          <cell r="B307" t="str">
            <v>Avances à divers services de l'État ou organismes gérant des services publics</v>
          </cell>
          <cell r="C307" t="str">
            <v>Avances à l'Agence de services et de paiement, au titre du préfinancement des aides communautaires de la politique agricole commune</v>
          </cell>
          <cell r="D307">
            <v>821</v>
          </cell>
          <cell r="E307" t="str">
            <v>ht2</v>
          </cell>
          <cell r="F307" t="str">
            <v>821_ht2</v>
          </cell>
          <cell r="H307">
            <v>7500000000</v>
          </cell>
          <cell r="I307">
            <v>7500000000</v>
          </cell>
          <cell r="R307">
            <v>0</v>
          </cell>
          <cell r="S307">
            <v>0</v>
          </cell>
          <cell r="Y307">
            <v>0</v>
          </cell>
          <cell r="Z307">
            <v>0</v>
          </cell>
        </row>
        <row r="308">
          <cell r="A308" t="str">
            <v>Économie</v>
          </cell>
          <cell r="B308" t="str">
            <v>Avances à divers services de l'État ou organismes gérant des services publics</v>
          </cell>
          <cell r="C308" t="str">
            <v>Avances à des organismes distincts de l'État et gérant des services publics</v>
          </cell>
          <cell r="D308">
            <v>823</v>
          </cell>
          <cell r="E308" t="str">
            <v>t2</v>
          </cell>
          <cell r="F308" t="str">
            <v>823_t2</v>
          </cell>
          <cell r="H308">
            <v>0</v>
          </cell>
          <cell r="I308">
            <v>0</v>
          </cell>
        </row>
        <row r="309">
          <cell r="A309" t="str">
            <v>Économie</v>
          </cell>
          <cell r="B309" t="str">
            <v>Avances à divers services de l'État ou organismes gérant des services publics</v>
          </cell>
          <cell r="C309" t="str">
            <v>Avances à des organismes distincts de l'État et gérant des services publics</v>
          </cell>
          <cell r="D309">
            <v>823</v>
          </cell>
          <cell r="E309" t="str">
            <v>ht2</v>
          </cell>
          <cell r="F309" t="str">
            <v>823_ht2</v>
          </cell>
          <cell r="H309">
            <v>62600000</v>
          </cell>
          <cell r="I309">
            <v>62600000</v>
          </cell>
          <cell r="O309">
            <v>-150000000</v>
          </cell>
          <cell r="Q309">
            <v>-150000000</v>
          </cell>
          <cell r="R309">
            <v>-150000000</v>
          </cell>
          <cell r="S309">
            <v>0</v>
          </cell>
          <cell r="V309">
            <v>-150000000</v>
          </cell>
          <cell r="X309">
            <v>-150000000</v>
          </cell>
          <cell r="Y309">
            <v>-150000000</v>
          </cell>
          <cell r="Z309">
            <v>0</v>
          </cell>
        </row>
        <row r="310">
          <cell r="A310" t="str">
            <v>Économie</v>
          </cell>
          <cell r="B310" t="str">
            <v>Avances à divers services de l'État ou organismes gérant des services publics</v>
          </cell>
          <cell r="C310" t="str">
            <v>Avances à des services de l'État</v>
          </cell>
          <cell r="D310">
            <v>824</v>
          </cell>
          <cell r="E310" t="str">
            <v>t2</v>
          </cell>
          <cell r="F310" t="str">
            <v>824_t2</v>
          </cell>
          <cell r="H310">
            <v>0</v>
          </cell>
          <cell r="I310">
            <v>0</v>
          </cell>
        </row>
        <row r="311">
          <cell r="A311" t="str">
            <v>Économie</v>
          </cell>
          <cell r="B311" t="str">
            <v>Avances à divers services de l'État ou organismes gérant des services publics</v>
          </cell>
          <cell r="C311" t="str">
            <v>Avances à des services de l'État</v>
          </cell>
          <cell r="D311">
            <v>824</v>
          </cell>
          <cell r="E311" t="str">
            <v>ht2</v>
          </cell>
          <cell r="F311" t="str">
            <v>824_ht2</v>
          </cell>
          <cell r="H311">
            <v>250291607</v>
          </cell>
          <cell r="I311">
            <v>250291607</v>
          </cell>
          <cell r="R311">
            <v>0</v>
          </cell>
          <cell r="S311">
            <v>0</v>
          </cell>
          <cell r="Y311">
            <v>0</v>
          </cell>
          <cell r="Z311">
            <v>0</v>
          </cell>
        </row>
        <row r="312">
          <cell r="A312" t="str">
            <v>Économie</v>
          </cell>
          <cell r="B312" t="str">
            <v>Avances aux collectivités territoriales</v>
          </cell>
          <cell r="C312" t="str">
            <v>Avances aux collectivités et établissements publics, et à la Nouvelle-Calédonie</v>
          </cell>
          <cell r="D312">
            <v>832</v>
          </cell>
          <cell r="E312" t="str">
            <v>t2</v>
          </cell>
          <cell r="F312" t="str">
            <v>832_t2</v>
          </cell>
          <cell r="H312">
            <v>0</v>
          </cell>
          <cell r="I312">
            <v>0</v>
          </cell>
        </row>
        <row r="313">
          <cell r="A313" t="str">
            <v>Économie</v>
          </cell>
          <cell r="B313" t="str">
            <v>Avances aux collectivités territoriales</v>
          </cell>
          <cell r="C313" t="str">
            <v>Avances aux collectivités et établissements publics, et à la Nouvelle-Calédonie</v>
          </cell>
          <cell r="D313">
            <v>832</v>
          </cell>
          <cell r="E313" t="str">
            <v>ht2</v>
          </cell>
          <cell r="F313" t="str">
            <v>832_ht2</v>
          </cell>
          <cell r="H313">
            <v>6000000</v>
          </cell>
          <cell r="I313">
            <v>6000000</v>
          </cell>
          <cell r="R313">
            <v>0</v>
          </cell>
          <cell r="S313">
            <v>0</v>
          </cell>
          <cell r="Y313">
            <v>0</v>
          </cell>
          <cell r="Z313">
            <v>0</v>
          </cell>
        </row>
        <row r="314">
          <cell r="A314" t="str">
            <v>Budget</v>
          </cell>
          <cell r="B314" t="str">
            <v>Avances aux collectivités territoriales</v>
          </cell>
          <cell r="C314" t="str">
            <v>Avances sur le montant des impositions revenant aux régions, départements, communes, établissements et divers organismes</v>
          </cell>
          <cell r="D314">
            <v>833</v>
          </cell>
          <cell r="E314" t="str">
            <v>t2</v>
          </cell>
          <cell r="F314" t="str">
            <v>833_t2</v>
          </cell>
          <cell r="H314">
            <v>0</v>
          </cell>
          <cell r="I314">
            <v>0</v>
          </cell>
        </row>
        <row r="315">
          <cell r="A315" t="str">
            <v>Budget</v>
          </cell>
          <cell r="B315" t="str">
            <v>Avances aux collectivités territoriales</v>
          </cell>
          <cell r="C315" t="str">
            <v>Avances sur le montant des impositions revenant aux régions, départements, communes, établissements et divers organismes</v>
          </cell>
          <cell r="D315">
            <v>833</v>
          </cell>
          <cell r="E315" t="str">
            <v>ht2</v>
          </cell>
          <cell r="F315" t="str">
            <v>833_ht2</v>
          </cell>
          <cell r="H315">
            <v>90237000000</v>
          </cell>
          <cell r="I315">
            <v>90237000000</v>
          </cell>
          <cell r="R315">
            <v>0</v>
          </cell>
          <cell r="S315">
            <v>0</v>
          </cell>
          <cell r="Y315">
            <v>0</v>
          </cell>
          <cell r="Z315">
            <v>0</v>
          </cell>
        </row>
        <row r="316">
          <cell r="A316" t="str">
            <v>Budget</v>
          </cell>
          <cell r="B316" t="str">
            <v>Avances à l'audiovisuel public</v>
          </cell>
          <cell r="C316" t="str">
            <v>France Télévisions</v>
          </cell>
          <cell r="D316">
            <v>841</v>
          </cell>
          <cell r="E316" t="str">
            <v>t2</v>
          </cell>
          <cell r="F316" t="str">
            <v>841_t2</v>
          </cell>
          <cell r="H316">
            <v>0</v>
          </cell>
          <cell r="I316">
            <v>0</v>
          </cell>
        </row>
        <row r="317">
          <cell r="A317" t="str">
            <v>Budget</v>
          </cell>
          <cell r="B317" t="str">
            <v>Avances à l'audiovisuel public</v>
          </cell>
          <cell r="C317" t="str">
            <v>France Télévisions</v>
          </cell>
          <cell r="D317">
            <v>841</v>
          </cell>
          <cell r="E317" t="str">
            <v>ht2</v>
          </cell>
          <cell r="F317" t="str">
            <v>841_ht2</v>
          </cell>
          <cell r="H317">
            <v>2126294421</v>
          </cell>
          <cell r="I317">
            <v>2126294421</v>
          </cell>
          <cell r="R317">
            <v>0</v>
          </cell>
          <cell r="S317">
            <v>0</v>
          </cell>
          <cell r="Y317">
            <v>0</v>
          </cell>
          <cell r="Z317">
            <v>0</v>
          </cell>
        </row>
        <row r="318">
          <cell r="A318" t="str">
            <v>Budget</v>
          </cell>
          <cell r="B318" t="str">
            <v>Avances à l'audiovisuel public</v>
          </cell>
          <cell r="C318" t="str">
            <v>ARTE France</v>
          </cell>
          <cell r="D318">
            <v>842</v>
          </cell>
          <cell r="E318" t="str">
            <v>t2</v>
          </cell>
          <cell r="F318" t="str">
            <v>842_t2</v>
          </cell>
          <cell r="H318">
            <v>0</v>
          </cell>
          <cell r="I318">
            <v>0</v>
          </cell>
        </row>
        <row r="319">
          <cell r="A319" t="str">
            <v>Budget</v>
          </cell>
          <cell r="B319" t="str">
            <v>Avances à l'audiovisuel public</v>
          </cell>
          <cell r="C319" t="str">
            <v>ARTE France</v>
          </cell>
          <cell r="D319">
            <v>842</v>
          </cell>
          <cell r="E319" t="str">
            <v>ht2</v>
          </cell>
          <cell r="F319" t="str">
            <v>842_ht2</v>
          </cell>
          <cell r="H319">
            <v>270187230</v>
          </cell>
          <cell r="I319">
            <v>270187230</v>
          </cell>
          <cell r="O319">
            <v>-1021000</v>
          </cell>
          <cell r="Q319">
            <v>-1021000</v>
          </cell>
          <cell r="R319">
            <v>-1021000</v>
          </cell>
          <cell r="S319">
            <v>0</v>
          </cell>
          <cell r="V319">
            <v>-1021000</v>
          </cell>
          <cell r="X319">
            <v>-1021000</v>
          </cell>
          <cell r="Y319">
            <v>-1021000</v>
          </cell>
          <cell r="Z319">
            <v>0</v>
          </cell>
        </row>
        <row r="320">
          <cell r="A320" t="str">
            <v>Budget</v>
          </cell>
          <cell r="B320" t="str">
            <v>Avances à l'audiovisuel public</v>
          </cell>
          <cell r="C320" t="str">
            <v>Radio France</v>
          </cell>
          <cell r="D320">
            <v>843</v>
          </cell>
          <cell r="E320" t="str">
            <v>t2</v>
          </cell>
          <cell r="F320" t="str">
            <v>843_t2</v>
          </cell>
          <cell r="H320">
            <v>0</v>
          </cell>
          <cell r="I320">
            <v>0</v>
          </cell>
        </row>
        <row r="321">
          <cell r="A321" t="str">
            <v>Budget</v>
          </cell>
          <cell r="B321" t="str">
            <v>Avances à l'audiovisuel public</v>
          </cell>
          <cell r="C321" t="str">
            <v>Radio France</v>
          </cell>
          <cell r="D321">
            <v>843</v>
          </cell>
          <cell r="E321" t="str">
            <v>ht2</v>
          </cell>
          <cell r="F321" t="str">
            <v>843_ht2</v>
          </cell>
          <cell r="H321">
            <v>629763010</v>
          </cell>
          <cell r="I321">
            <v>629763010</v>
          </cell>
          <cell r="O321">
            <v>-2552500</v>
          </cell>
          <cell r="Q321">
            <v>-2552500</v>
          </cell>
          <cell r="R321">
            <v>-2552500</v>
          </cell>
          <cell r="S321">
            <v>0</v>
          </cell>
          <cell r="V321">
            <v>-2552500</v>
          </cell>
          <cell r="X321">
            <v>-2552500</v>
          </cell>
          <cell r="Y321">
            <v>-2552500</v>
          </cell>
          <cell r="Z321">
            <v>0</v>
          </cell>
        </row>
        <row r="322">
          <cell r="A322" t="str">
            <v>Budget</v>
          </cell>
          <cell r="B322" t="str">
            <v>Avances à l'audiovisuel public</v>
          </cell>
          <cell r="C322" t="str">
            <v>Contribution au financement de l'action audiovisuelle extérieure</v>
          </cell>
          <cell r="D322">
            <v>844</v>
          </cell>
          <cell r="E322" t="str">
            <v>t2</v>
          </cell>
          <cell r="F322" t="str">
            <v>844_t2</v>
          </cell>
          <cell r="H322">
            <v>0</v>
          </cell>
          <cell r="I322">
            <v>0</v>
          </cell>
        </row>
        <row r="323">
          <cell r="A323" t="str">
            <v>Budget</v>
          </cell>
          <cell r="B323" t="str">
            <v>Avances à l'audiovisuel public</v>
          </cell>
          <cell r="C323" t="str">
            <v>Contribution au financement de l'action audiovisuelle extérieure</v>
          </cell>
          <cell r="D323">
            <v>844</v>
          </cell>
          <cell r="E323" t="str">
            <v>ht2</v>
          </cell>
          <cell r="F323" t="str">
            <v>844_ht2</v>
          </cell>
          <cell r="H323">
            <v>170264179</v>
          </cell>
          <cell r="I323">
            <v>170264179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Budget</v>
          </cell>
          <cell r="B324" t="str">
            <v>Avances à l'audiovisuel public</v>
          </cell>
          <cell r="C324" t="str">
            <v>Institut national de l'audiovisuel</v>
          </cell>
          <cell r="D324">
            <v>845</v>
          </cell>
          <cell r="E324" t="str">
            <v>t2</v>
          </cell>
          <cell r="F324" t="str">
            <v>845_t2</v>
          </cell>
          <cell r="H324">
            <v>0</v>
          </cell>
          <cell r="I324">
            <v>0</v>
          </cell>
        </row>
        <row r="325">
          <cell r="A325" t="str">
            <v>Budget</v>
          </cell>
          <cell r="B325" t="str">
            <v>Avances à l'audiovisuel public</v>
          </cell>
          <cell r="C325" t="str">
            <v>Institut national de l'audiovisuel</v>
          </cell>
          <cell r="D325">
            <v>845</v>
          </cell>
          <cell r="E325" t="str">
            <v>ht2</v>
          </cell>
          <cell r="F325" t="str">
            <v>845_ht2</v>
          </cell>
          <cell r="H325">
            <v>93891160</v>
          </cell>
          <cell r="I325">
            <v>93891160</v>
          </cell>
          <cell r="O325">
            <v>-510500</v>
          </cell>
          <cell r="Q325">
            <v>-510500</v>
          </cell>
          <cell r="R325">
            <v>-510500</v>
          </cell>
          <cell r="S325">
            <v>0</v>
          </cell>
          <cell r="V325">
            <v>-510500</v>
          </cell>
          <cell r="X325">
            <v>-510500</v>
          </cell>
          <cell r="Y325">
            <v>-510500</v>
          </cell>
          <cell r="Z325">
            <v>0</v>
          </cell>
        </row>
        <row r="326">
          <cell r="A326" t="str">
            <v>Économie</v>
          </cell>
          <cell r="B326" t="str">
            <v>Prêts à des États étrangers</v>
          </cell>
          <cell r="C326" t="str">
            <v>Prêts à des États étrangers, de la Réserve pays émergents, en vue de faciliter la réalisation de projets d'infrastructure</v>
          </cell>
          <cell r="D326">
            <v>851</v>
          </cell>
          <cell r="E326" t="str">
            <v>t2</v>
          </cell>
          <cell r="F326" t="str">
            <v>851_t2</v>
          </cell>
          <cell r="H326">
            <v>0</v>
          </cell>
          <cell r="I326">
            <v>0</v>
          </cell>
        </row>
        <row r="327">
          <cell r="A327" t="str">
            <v>Économie</v>
          </cell>
          <cell r="B327" t="str">
            <v>Prêts à des États étrangers</v>
          </cell>
          <cell r="C327" t="str">
            <v>Prêts à des États étrangers, de la Réserve pays émergents, en vue de faciliter la réalisation de projets d'infrastructure</v>
          </cell>
          <cell r="D327">
            <v>851</v>
          </cell>
          <cell r="E327" t="str">
            <v>ht2</v>
          </cell>
          <cell r="F327" t="str">
            <v>851_ht2</v>
          </cell>
          <cell r="H327">
            <v>400000000</v>
          </cell>
          <cell r="I327">
            <v>390000000</v>
          </cell>
          <cell r="R327">
            <v>0</v>
          </cell>
          <cell r="S327">
            <v>0</v>
          </cell>
          <cell r="Y327">
            <v>0</v>
          </cell>
          <cell r="Z327">
            <v>0</v>
          </cell>
        </row>
        <row r="328">
          <cell r="A328" t="str">
            <v>Économie</v>
          </cell>
          <cell r="B328" t="str">
            <v>Prêts à des États étrangers</v>
          </cell>
          <cell r="C328" t="str">
            <v>Prêts à des États étrangers pour consolidation de dettes envers la France</v>
          </cell>
          <cell r="D328">
            <v>852</v>
          </cell>
          <cell r="E328" t="str">
            <v>t2</v>
          </cell>
          <cell r="F328" t="str">
            <v>852_t2</v>
          </cell>
          <cell r="H328">
            <v>0</v>
          </cell>
          <cell r="I328">
            <v>0</v>
          </cell>
        </row>
        <row r="329">
          <cell r="A329" t="str">
            <v>Économie</v>
          </cell>
          <cell r="B329" t="str">
            <v>Prêts à des États étrangers</v>
          </cell>
          <cell r="C329" t="str">
            <v>Prêts à des États étrangers pour consolidation de dettes envers la France</v>
          </cell>
          <cell r="D329">
            <v>852</v>
          </cell>
          <cell r="E329" t="str">
            <v>ht2</v>
          </cell>
          <cell r="F329" t="str">
            <v>852_ht2</v>
          </cell>
          <cell r="H329">
            <v>986640000</v>
          </cell>
          <cell r="I329">
            <v>986640000</v>
          </cell>
          <cell r="R329">
            <v>0</v>
          </cell>
          <cell r="S329">
            <v>0</v>
          </cell>
          <cell r="Y329">
            <v>0</v>
          </cell>
          <cell r="Z329">
            <v>0</v>
          </cell>
        </row>
        <row r="330">
          <cell r="A330" t="str">
            <v>Économie</v>
          </cell>
          <cell r="B330" t="str">
            <v>Prêts à des États étrangers</v>
          </cell>
          <cell r="C330" t="str">
            <v>Prêts à l'Agence française de développement en vue de favoriser le développement économique et social dans des États étrangers</v>
          </cell>
          <cell r="D330">
            <v>853</v>
          </cell>
          <cell r="E330" t="str">
            <v>t2</v>
          </cell>
          <cell r="F330" t="str">
            <v>853_t2</v>
          </cell>
          <cell r="H330">
            <v>0</v>
          </cell>
          <cell r="I330">
            <v>0</v>
          </cell>
        </row>
        <row r="331">
          <cell r="A331" t="str">
            <v>Économie</v>
          </cell>
          <cell r="B331" t="str">
            <v>Prêts à des États étrangers</v>
          </cell>
          <cell r="C331" t="str">
            <v>Prêts à l'Agence française de développement en vue de favoriser le développement économique et social dans des États étrangers</v>
          </cell>
          <cell r="D331">
            <v>853</v>
          </cell>
          <cell r="E331" t="str">
            <v>ht2</v>
          </cell>
          <cell r="F331" t="str">
            <v>853_ht2</v>
          </cell>
          <cell r="H331">
            <v>412000000</v>
          </cell>
          <cell r="I331">
            <v>318000000</v>
          </cell>
          <cell r="R331">
            <v>0</v>
          </cell>
          <cell r="S331">
            <v>0</v>
          </cell>
          <cell r="Y331">
            <v>0</v>
          </cell>
          <cell r="Z331">
            <v>0</v>
          </cell>
        </row>
        <row r="332">
          <cell r="A332" t="str">
            <v>Économie</v>
          </cell>
          <cell r="B332" t="str">
            <v>Prêts à des États étrangers</v>
          </cell>
          <cell r="C332" t="str">
            <v>Prêts aux États membres de l'Union européenne dont la monnaie est l'euro</v>
          </cell>
          <cell r="D332">
            <v>854</v>
          </cell>
          <cell r="E332" t="str">
            <v>t2</v>
          </cell>
          <cell r="F332" t="str">
            <v>854_t2</v>
          </cell>
          <cell r="H332">
            <v>0</v>
          </cell>
          <cell r="I332">
            <v>0</v>
          </cell>
        </row>
        <row r="333">
          <cell r="A333" t="str">
            <v>Économie</v>
          </cell>
          <cell r="B333" t="str">
            <v>Prêts à des États étrangers</v>
          </cell>
          <cell r="C333" t="str">
            <v>Prêts aux États membres de l'Union européenne dont la monnaie est l'euro</v>
          </cell>
          <cell r="D333">
            <v>854</v>
          </cell>
          <cell r="E333" t="str">
            <v>ht2</v>
          </cell>
          <cell r="F333" t="str">
            <v>854_ht2</v>
          </cell>
          <cell r="H333">
            <v>0</v>
          </cell>
          <cell r="I333">
            <v>3894000000</v>
          </cell>
          <cell r="R333">
            <v>0</v>
          </cell>
          <cell r="S333">
            <v>0</v>
          </cell>
          <cell r="Y333">
            <v>0</v>
          </cell>
          <cell r="Z333">
            <v>0</v>
          </cell>
        </row>
        <row r="334">
          <cell r="A334" t="str">
            <v>Budget</v>
          </cell>
          <cell r="B334" t="str">
            <v>Prêts et avances à des particuliers ou à des organismes privés</v>
          </cell>
          <cell r="C334" t="str">
            <v>Prêts et avances pour le logement des agents de l'État</v>
          </cell>
          <cell r="D334">
            <v>861</v>
          </cell>
          <cell r="E334" t="str">
            <v>t2</v>
          </cell>
          <cell r="F334" t="str">
            <v>861_t2</v>
          </cell>
          <cell r="H334">
            <v>0</v>
          </cell>
          <cell r="I334">
            <v>0</v>
          </cell>
        </row>
        <row r="335">
          <cell r="A335" t="str">
            <v>Budget</v>
          </cell>
          <cell r="B335" t="str">
            <v>Prêts et avances à des particuliers ou à des organismes privés</v>
          </cell>
          <cell r="C335" t="str">
            <v>Prêts et avances pour le logement des agents de l'État</v>
          </cell>
          <cell r="D335">
            <v>861</v>
          </cell>
          <cell r="E335" t="str">
            <v>ht2</v>
          </cell>
          <cell r="F335" t="str">
            <v>861_ht2</v>
          </cell>
          <cell r="H335">
            <v>500000</v>
          </cell>
          <cell r="I335">
            <v>500000</v>
          </cell>
          <cell r="R335">
            <v>0</v>
          </cell>
          <cell r="S335">
            <v>0</v>
          </cell>
          <cell r="Y335">
            <v>0</v>
          </cell>
          <cell r="Z335">
            <v>0</v>
          </cell>
        </row>
        <row r="336">
          <cell r="A336" t="str">
            <v>Économie</v>
          </cell>
          <cell r="B336" t="str">
            <v>Prêts et avances à des particuliers ou à des organismes privés</v>
          </cell>
          <cell r="C336" t="str">
            <v>Prêts pour le développement économique et social</v>
          </cell>
          <cell r="D336">
            <v>862</v>
          </cell>
          <cell r="E336" t="str">
            <v>t2</v>
          </cell>
          <cell r="F336" t="str">
            <v>862_t2</v>
          </cell>
          <cell r="H336">
            <v>0</v>
          </cell>
          <cell r="I336">
            <v>0</v>
          </cell>
        </row>
        <row r="337">
          <cell r="A337" t="str">
            <v>Économie</v>
          </cell>
          <cell r="B337" t="str">
            <v>Prêts et avances à des particuliers ou à des organismes privés</v>
          </cell>
          <cell r="C337" t="str">
            <v>Prêts pour le développement économique et social</v>
          </cell>
          <cell r="D337">
            <v>862</v>
          </cell>
          <cell r="E337" t="str">
            <v>ht2</v>
          </cell>
          <cell r="F337" t="str">
            <v>862_ht2</v>
          </cell>
          <cell r="H337">
            <v>10000000</v>
          </cell>
          <cell r="I337">
            <v>10000000</v>
          </cell>
          <cell r="R337">
            <v>0</v>
          </cell>
          <cell r="S337">
            <v>0</v>
          </cell>
          <cell r="Y337">
            <v>0</v>
          </cell>
          <cell r="Z337">
            <v>0</v>
          </cell>
        </row>
        <row r="338">
          <cell r="A338" t="str">
            <v>Économie</v>
          </cell>
          <cell r="B338" t="str">
            <v>Prêts et avances à des particuliers ou à des organismes privés</v>
          </cell>
          <cell r="C338" t="str">
            <v>Prêts à la filière automobile</v>
          </cell>
          <cell r="D338">
            <v>863</v>
          </cell>
          <cell r="E338" t="str">
            <v>t2</v>
          </cell>
          <cell r="F338" t="str">
            <v>863_t2</v>
          </cell>
          <cell r="H338">
            <v>0</v>
          </cell>
          <cell r="I338">
            <v>0</v>
          </cell>
        </row>
        <row r="339">
          <cell r="A339" t="str">
            <v>Économie</v>
          </cell>
          <cell r="B339" t="str">
            <v>Prêts et avances à des particuliers ou à des organismes privés</v>
          </cell>
          <cell r="C339" t="str">
            <v>Prêts à la filière automobile</v>
          </cell>
          <cell r="D339">
            <v>863</v>
          </cell>
          <cell r="E339" t="str">
            <v>ht2</v>
          </cell>
          <cell r="F339" t="str">
            <v>863_ht2</v>
          </cell>
          <cell r="H339">
            <v>0</v>
          </cell>
          <cell r="I339">
            <v>0</v>
          </cell>
          <cell r="R339">
            <v>0</v>
          </cell>
          <cell r="S339">
            <v>0</v>
          </cell>
          <cell r="Y339">
            <v>0</v>
          </cell>
          <cell r="Z339">
            <v>0</v>
          </cell>
        </row>
        <row r="340">
          <cell r="A340" t="str">
            <v>Économie</v>
          </cell>
          <cell r="B340" t="str">
            <v>Prêts et avances à des particuliers ou à des organismes privés</v>
          </cell>
          <cell r="C340" t="str">
            <v>Prêts et avances au Fonds de prévention des risques naturels majeurs</v>
          </cell>
          <cell r="D340">
            <v>865</v>
          </cell>
          <cell r="E340" t="str">
            <v>t2</v>
          </cell>
          <cell r="F340" t="str">
            <v>865_t2</v>
          </cell>
          <cell r="H340">
            <v>0</v>
          </cell>
          <cell r="I340">
            <v>0</v>
          </cell>
        </row>
        <row r="341">
          <cell r="A341" t="str">
            <v>Économie</v>
          </cell>
          <cell r="B341" t="str">
            <v>Prêts et avances à des particuliers ou à des organismes privés</v>
          </cell>
          <cell r="C341" t="str">
            <v>Prêts et avances au Fonds de prévention des risques naturels majeurs</v>
          </cell>
          <cell r="D341">
            <v>865</v>
          </cell>
          <cell r="E341" t="str">
            <v>ht2</v>
          </cell>
          <cell r="F341" t="str">
            <v>865_ht2</v>
          </cell>
          <cell r="H341">
            <v>0</v>
          </cell>
          <cell r="I341">
            <v>0</v>
          </cell>
          <cell r="R341">
            <v>0</v>
          </cell>
          <cell r="S341">
            <v>0</v>
          </cell>
          <cell r="Y341">
            <v>0</v>
          </cell>
          <cell r="Z341">
            <v>0</v>
          </cell>
        </row>
        <row r="342">
          <cell r="A342" t="str">
            <v>Budget</v>
          </cell>
          <cell r="B342" t="str">
            <v>Avances au fonds d'aide à l'acquisition de véhicules propres</v>
          </cell>
          <cell r="C342" t="str">
            <v>Avances au titre du paiement de l'aide à l'acquisition de véhicules propres</v>
          </cell>
          <cell r="D342">
            <v>871</v>
          </cell>
          <cell r="E342" t="str">
            <v>t2</v>
          </cell>
          <cell r="F342" t="str">
            <v>871_t2</v>
          </cell>
          <cell r="H342">
            <v>0</v>
          </cell>
          <cell r="I342">
            <v>0</v>
          </cell>
        </row>
        <row r="343">
          <cell r="A343" t="str">
            <v>Budget</v>
          </cell>
          <cell r="B343" t="str">
            <v>Avances au fonds d'aide à l'acquisition de véhicules propres</v>
          </cell>
          <cell r="C343" t="str">
            <v>Avances au titre du paiement de l'aide à l'acquisition de véhicules propres</v>
          </cell>
          <cell r="D343">
            <v>871</v>
          </cell>
          <cell r="E343" t="str">
            <v>ht2</v>
          </cell>
          <cell r="F343" t="str">
            <v>871_ht2</v>
          </cell>
          <cell r="H343">
            <v>300000000</v>
          </cell>
          <cell r="I343">
            <v>300000000</v>
          </cell>
          <cell r="R343">
            <v>0</v>
          </cell>
          <cell r="S343">
            <v>0</v>
          </cell>
          <cell r="Y343">
            <v>0</v>
          </cell>
          <cell r="Z343">
            <v>0</v>
          </cell>
        </row>
        <row r="344">
          <cell r="A344" t="str">
            <v>Budget</v>
          </cell>
          <cell r="B344" t="str">
            <v>Avances au fonds d'aide à l'acquisition de véhicules propres</v>
          </cell>
          <cell r="C344" t="str">
            <v>Avances au titre du paiement de la majoration de l'aide à l'acquisition de véhicules propres en cas de destruction simultanée d'un véhicule de plus de quinze ans</v>
          </cell>
          <cell r="D344">
            <v>872</v>
          </cell>
          <cell r="E344" t="str">
            <v>t2</v>
          </cell>
          <cell r="F344" t="str">
            <v>872_t2</v>
          </cell>
          <cell r="H344">
            <v>0</v>
          </cell>
          <cell r="I344">
            <v>0</v>
          </cell>
        </row>
        <row r="345">
          <cell r="A345" t="str">
            <v>Budget</v>
          </cell>
          <cell r="B345" t="str">
            <v>Avances au fonds d'aide à l'acquisition de véhicules propres</v>
          </cell>
          <cell r="C345" t="str">
            <v>Avances au titre du paiement de la majoration de l'aide à l'acquisition de véhicules propres en cas de destruction simultanée d'un véhicule de plus de quinze ans</v>
          </cell>
          <cell r="D345">
            <v>872</v>
          </cell>
          <cell r="E345" t="str">
            <v>ht2</v>
          </cell>
          <cell r="F345" t="str">
            <v>872_ht2</v>
          </cell>
          <cell r="H345">
            <v>12000000</v>
          </cell>
          <cell r="I345">
            <v>12000000</v>
          </cell>
          <cell r="R345">
            <v>0</v>
          </cell>
          <cell r="S345">
            <v>0</v>
          </cell>
          <cell r="Y345">
            <v>0</v>
          </cell>
          <cell r="Z345">
            <v>0</v>
          </cell>
        </row>
      </sheetData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  <sheetName val="réserve et rabot PLFR 1"/>
    </sheetNames>
    <sheetDataSet>
      <sheetData sheetId="0" refreshError="1">
        <row r="1">
          <cell r="D1" t="str">
            <v>(+/-) Evolution spontanée</v>
          </cell>
        </row>
        <row r="2">
          <cell r="D2" t="str">
            <v>(+) Mesure d'économie non respectée</v>
          </cell>
        </row>
        <row r="3">
          <cell r="D3" t="str">
            <v>(+) Aléas - mesure nouvelle</v>
          </cell>
        </row>
        <row r="4">
          <cell r="D4" t="str">
            <v>(-) Réforme structurelle</v>
          </cell>
        </row>
        <row r="5">
          <cell r="D5" t="str">
            <v>(-) Autre mesure d'économie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  <sheetName val="I _ Socle exécution n_1"/>
      <sheetName val="VI - Mesures de périmètre"/>
    </sheetNames>
    <sheetDataSet>
      <sheetData sheetId="0"/>
      <sheetData sheetId="1" refreshError="1">
        <row r="62">
          <cell r="C62">
            <v>0</v>
          </cell>
        </row>
        <row r="63">
          <cell r="C6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I - Socle exécution n-1"/>
      <sheetName val="Tbord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ques"/>
      <sheetName val="SCSP 142-12"/>
      <sheetName val="Calcul réduction gel"/>
      <sheetName val="calcul cible économie SCSP"/>
      <sheetName val="redresssé"/>
      <sheetName val="PREVISION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  <sheetName val="Tableau d_orig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VB"/>
      <sheetName val="Récap HBC"/>
      <sheetName val="1BE 218"/>
      <sheetName val="1BE 156"/>
      <sheetName val="1BE 221"/>
      <sheetName val="1BE 302"/>
      <sheetName val="1BE 148"/>
      <sheetName val="Chiffres 1BE (M€)"/>
      <sheetName val="Chiffres 1BE"/>
      <sheetName val="SYNTHESE"/>
      <sheetName val="MBCPFP"/>
      <sheetName val="2008 SG"/>
      <sheetName val="rachat CET"/>
      <sheetName val="SMIC"/>
      <sheetName val="Emplois 2006-2007"/>
      <sheetName val="Emplois 2008"/>
      <sheetName val="gipa_pg_2008"/>
      <sheetName val="2008 CBCM"/>
      <sheetName val="Exec 2007 - P 221"/>
      <sheetName val="Exéc 2007 - P 199"/>
      <sheetName val="Exéc 05-2008"/>
      <sheetName val="Exéc 12-2007"/>
      <sheetName val="Execution 156"/>
      <sheetName val="Prévision juin 156"/>
      <sheetName val="graph juin 156"/>
      <sheetName val="données graph juin 156"/>
      <sheetName val="Execution 218"/>
      <sheetName val="Prévision juin 218"/>
      <sheetName val="graph juin 218"/>
      <sheetName val="données graph juin 218"/>
      <sheetName val="gipa_perr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5">
          <cell r="A5" t="str">
            <v>Programme</v>
          </cell>
          <cell r="B5" t="str">
            <v>Effectif concerné</v>
          </cell>
          <cell r="C5" t="str">
            <v>Montant de GIPA en €</v>
          </cell>
        </row>
        <row r="6">
          <cell r="A6" t="str">
            <v>105</v>
          </cell>
          <cell r="B6">
            <v>137</v>
          </cell>
          <cell r="C6">
            <v>82445.187912000198</v>
          </cell>
        </row>
        <row r="7">
          <cell r="A7" t="str">
            <v>107</v>
          </cell>
          <cell r="B7">
            <v>854</v>
          </cell>
          <cell r="C7">
            <v>350034.96892680245</v>
          </cell>
        </row>
        <row r="8">
          <cell r="A8" t="str">
            <v>108</v>
          </cell>
          <cell r="B8">
            <v>2061</v>
          </cell>
          <cell r="C8">
            <v>637031.28708919976</v>
          </cell>
        </row>
        <row r="9">
          <cell r="A9" t="str">
            <v>112</v>
          </cell>
          <cell r="B9">
            <v>13</v>
          </cell>
          <cell r="C9">
            <v>12028.005063200026</v>
          </cell>
        </row>
        <row r="10">
          <cell r="A10" t="str">
            <v>113</v>
          </cell>
          <cell r="B10">
            <v>42</v>
          </cell>
          <cell r="C10">
            <v>28375.811041600035</v>
          </cell>
        </row>
        <row r="11">
          <cell r="A11" t="str">
            <v>122</v>
          </cell>
          <cell r="B11">
            <v>7</v>
          </cell>
          <cell r="C11">
            <v>3178.0740955999991</v>
          </cell>
        </row>
        <row r="12">
          <cell r="A12" t="str">
            <v>124</v>
          </cell>
          <cell r="B12">
            <v>895</v>
          </cell>
          <cell r="C12">
            <v>594678.8828788026</v>
          </cell>
        </row>
        <row r="13">
          <cell r="A13" t="str">
            <v>127</v>
          </cell>
          <cell r="B13">
            <v>167</v>
          </cell>
          <cell r="C13">
            <v>140159.03809040016</v>
          </cell>
        </row>
        <row r="14">
          <cell r="A14" t="str">
            <v>128</v>
          </cell>
          <cell r="B14">
            <v>30</v>
          </cell>
          <cell r="C14">
            <v>19201.986946000012</v>
          </cell>
        </row>
        <row r="15">
          <cell r="A15" t="str">
            <v>129</v>
          </cell>
          <cell r="B15">
            <v>151</v>
          </cell>
          <cell r="C15">
            <v>109868.22282400011</v>
          </cell>
        </row>
        <row r="16">
          <cell r="A16" t="str">
            <v>131</v>
          </cell>
          <cell r="B16">
            <v>107</v>
          </cell>
          <cell r="C16">
            <v>93584.598904800092</v>
          </cell>
        </row>
        <row r="17">
          <cell r="A17" t="str">
            <v>134</v>
          </cell>
          <cell r="B17">
            <v>133</v>
          </cell>
          <cell r="C17">
            <v>132786.73642120001</v>
          </cell>
        </row>
        <row r="18">
          <cell r="A18" t="str">
            <v>137</v>
          </cell>
          <cell r="B18">
            <v>9</v>
          </cell>
          <cell r="C18">
            <v>5078.8711244000042</v>
          </cell>
        </row>
        <row r="19">
          <cell r="A19" t="str">
            <v>138</v>
          </cell>
          <cell r="B19">
            <v>4</v>
          </cell>
          <cell r="C19">
            <v>600.6710344000021</v>
          </cell>
        </row>
        <row r="20">
          <cell r="A20" t="str">
            <v>139</v>
          </cell>
          <cell r="B20">
            <v>4250</v>
          </cell>
          <cell r="C20">
            <v>3577550.4911455703</v>
          </cell>
        </row>
        <row r="21">
          <cell r="A21" t="str">
            <v>140</v>
          </cell>
          <cell r="B21">
            <v>9102</v>
          </cell>
          <cell r="C21">
            <v>6335221.1052665496</v>
          </cell>
        </row>
        <row r="22">
          <cell r="A22" t="str">
            <v>141</v>
          </cell>
          <cell r="B22">
            <v>26365</v>
          </cell>
          <cell r="C22">
            <v>26619933.147930227</v>
          </cell>
        </row>
        <row r="23">
          <cell r="A23" t="str">
            <v>142</v>
          </cell>
          <cell r="B23">
            <v>190</v>
          </cell>
          <cell r="C23">
            <v>187900.51939639993</v>
          </cell>
        </row>
        <row r="24">
          <cell r="A24" t="str">
            <v>143</v>
          </cell>
          <cell r="B24">
            <v>480</v>
          </cell>
          <cell r="C24">
            <v>327819.51130040048</v>
          </cell>
        </row>
        <row r="25">
          <cell r="A25" t="str">
            <v>144</v>
          </cell>
          <cell r="B25">
            <v>45</v>
          </cell>
          <cell r="C25">
            <v>24436.401238400034</v>
          </cell>
        </row>
        <row r="26">
          <cell r="A26" t="str">
            <v>146</v>
          </cell>
          <cell r="B26">
            <v>639</v>
          </cell>
          <cell r="C26">
            <v>408235.71194640297</v>
          </cell>
        </row>
        <row r="27">
          <cell r="A27" t="str">
            <v>150</v>
          </cell>
          <cell r="B27">
            <v>10564</v>
          </cell>
          <cell r="C27">
            <v>11881486.575490609</v>
          </cell>
        </row>
        <row r="28">
          <cell r="A28" t="str">
            <v>151</v>
          </cell>
          <cell r="B28">
            <v>50</v>
          </cell>
          <cell r="C28">
            <v>17787.117155600026</v>
          </cell>
        </row>
        <row r="29">
          <cell r="A29" t="str">
            <v>152</v>
          </cell>
          <cell r="B29">
            <v>52</v>
          </cell>
          <cell r="C29">
            <v>16669.850235200036</v>
          </cell>
        </row>
        <row r="30">
          <cell r="A30" t="str">
            <v>154</v>
          </cell>
          <cell r="B30">
            <v>370</v>
          </cell>
          <cell r="C30">
            <v>220296.0669564002</v>
          </cell>
        </row>
        <row r="31">
          <cell r="A31" t="str">
            <v>155</v>
          </cell>
          <cell r="B31">
            <v>637</v>
          </cell>
          <cell r="C31">
            <v>375818.40357520164</v>
          </cell>
        </row>
        <row r="32">
          <cell r="A32" t="str">
            <v>156</v>
          </cell>
          <cell r="B32">
            <v>8119</v>
          </cell>
          <cell r="C32">
            <v>5831621.3275024937</v>
          </cell>
        </row>
        <row r="33">
          <cell r="A33" t="str">
            <v>158</v>
          </cell>
          <cell r="B33">
            <v>1</v>
          </cell>
          <cell r="C33">
            <v>1265.2061207999989</v>
          </cell>
        </row>
        <row r="34">
          <cell r="A34" t="str">
            <v>160</v>
          </cell>
          <cell r="B34">
            <v>11</v>
          </cell>
          <cell r="C34">
            <v>7416.9936004000137</v>
          </cell>
        </row>
        <row r="35">
          <cell r="A35" t="str">
            <v>161</v>
          </cell>
          <cell r="B35">
            <v>93</v>
          </cell>
          <cell r="C35">
            <v>78372.503391200138</v>
          </cell>
        </row>
        <row r="36">
          <cell r="A36" t="str">
            <v>164</v>
          </cell>
          <cell r="B36">
            <v>228</v>
          </cell>
          <cell r="C36">
            <v>202668.83433360016</v>
          </cell>
        </row>
        <row r="37">
          <cell r="A37" t="str">
            <v>165</v>
          </cell>
          <cell r="B37">
            <v>181</v>
          </cell>
          <cell r="C37">
            <v>206383.4960244004</v>
          </cell>
        </row>
        <row r="38">
          <cell r="A38" t="str">
            <v>166</v>
          </cell>
          <cell r="B38">
            <v>2190</v>
          </cell>
          <cell r="C38">
            <v>2384643.2454172056</v>
          </cell>
        </row>
        <row r="39">
          <cell r="A39" t="str">
            <v>167</v>
          </cell>
          <cell r="B39">
            <v>106</v>
          </cell>
          <cell r="C39">
            <v>36379.662960400055</v>
          </cell>
        </row>
        <row r="40">
          <cell r="A40" t="str">
            <v>169</v>
          </cell>
          <cell r="B40">
            <v>123</v>
          </cell>
          <cell r="C40">
            <v>58302.224483200021</v>
          </cell>
        </row>
        <row r="41">
          <cell r="A41" t="str">
            <v>175</v>
          </cell>
          <cell r="B41">
            <v>231</v>
          </cell>
          <cell r="C41">
            <v>140150.4737048003</v>
          </cell>
        </row>
        <row r="42">
          <cell r="A42" t="str">
            <v>176</v>
          </cell>
          <cell r="B42">
            <v>2921</v>
          </cell>
          <cell r="C42">
            <v>1275372.7339148032</v>
          </cell>
        </row>
        <row r="43">
          <cell r="A43" t="str">
            <v>178</v>
          </cell>
          <cell r="B43">
            <v>1545</v>
          </cell>
          <cell r="C43">
            <v>707432.20620680088</v>
          </cell>
        </row>
        <row r="44">
          <cell r="A44" t="str">
            <v>182</v>
          </cell>
          <cell r="B44">
            <v>305</v>
          </cell>
          <cell r="C44">
            <v>184567.2040507998</v>
          </cell>
        </row>
        <row r="45">
          <cell r="A45" t="str">
            <v>185</v>
          </cell>
          <cell r="B45">
            <v>19</v>
          </cell>
          <cell r="C45">
            <v>14554.625788800013</v>
          </cell>
        </row>
        <row r="46">
          <cell r="A46" t="str">
            <v>186</v>
          </cell>
          <cell r="B46">
            <v>108</v>
          </cell>
          <cell r="C46">
            <v>96566.470951599957</v>
          </cell>
        </row>
        <row r="47">
          <cell r="A47" t="str">
            <v>199</v>
          </cell>
          <cell r="B47">
            <v>1069</v>
          </cell>
          <cell r="C47">
            <v>711599.02235440363</v>
          </cell>
        </row>
        <row r="48">
          <cell r="A48" t="str">
            <v>203</v>
          </cell>
          <cell r="B48">
            <v>12</v>
          </cell>
          <cell r="C48">
            <v>9266.155315200007</v>
          </cell>
        </row>
        <row r="49">
          <cell r="A49" t="str">
            <v>205</v>
          </cell>
          <cell r="B49">
            <v>15</v>
          </cell>
          <cell r="C49">
            <v>11049.803770000013</v>
          </cell>
        </row>
        <row r="50">
          <cell r="A50" t="str">
            <v>206</v>
          </cell>
          <cell r="B50">
            <v>309</v>
          </cell>
          <cell r="C50">
            <v>223725.67649559997</v>
          </cell>
        </row>
        <row r="51">
          <cell r="A51" t="str">
            <v>207</v>
          </cell>
          <cell r="B51">
            <v>20</v>
          </cell>
          <cell r="C51">
            <v>18281.516217600012</v>
          </cell>
        </row>
        <row r="52">
          <cell r="A52" t="str">
            <v>209</v>
          </cell>
          <cell r="B52">
            <v>19</v>
          </cell>
          <cell r="C52">
            <v>10408.456554000006</v>
          </cell>
        </row>
        <row r="53">
          <cell r="A53" t="str">
            <v>210</v>
          </cell>
          <cell r="B53">
            <v>410</v>
          </cell>
          <cell r="C53">
            <v>307253.66995279992</v>
          </cell>
        </row>
        <row r="54">
          <cell r="A54" t="str">
            <v>212</v>
          </cell>
          <cell r="B54">
            <v>393</v>
          </cell>
          <cell r="C54">
            <v>257888.77214879968</v>
          </cell>
        </row>
        <row r="55">
          <cell r="A55" t="str">
            <v>213</v>
          </cell>
          <cell r="B55">
            <v>99</v>
          </cell>
          <cell r="C55">
            <v>87673.997630400103</v>
          </cell>
        </row>
        <row r="56">
          <cell r="A56" t="str">
            <v>214</v>
          </cell>
          <cell r="B56">
            <v>1607</v>
          </cell>
          <cell r="C56">
            <v>1008544.3541760013</v>
          </cell>
        </row>
        <row r="57">
          <cell r="A57" t="str">
            <v>215</v>
          </cell>
          <cell r="B57">
            <v>278</v>
          </cell>
          <cell r="C57">
            <v>229133.53007480051</v>
          </cell>
        </row>
        <row r="58">
          <cell r="A58" t="str">
            <v>216</v>
          </cell>
          <cell r="B58">
            <v>274</v>
          </cell>
          <cell r="C58">
            <v>229637.59772799967</v>
          </cell>
        </row>
        <row r="59">
          <cell r="A59" t="str">
            <v>217</v>
          </cell>
          <cell r="B59">
            <v>4380</v>
          </cell>
          <cell r="C59">
            <v>1869900.1480668474</v>
          </cell>
        </row>
        <row r="60">
          <cell r="A60" t="str">
            <v>218</v>
          </cell>
          <cell r="B60">
            <v>305</v>
          </cell>
          <cell r="C60">
            <v>293996.07261720015</v>
          </cell>
        </row>
        <row r="61">
          <cell r="A61" t="str">
            <v>220</v>
          </cell>
          <cell r="B61">
            <v>442</v>
          </cell>
          <cell r="C61">
            <v>362543.24179400102</v>
          </cell>
        </row>
        <row r="62">
          <cell r="A62" t="str">
            <v>221</v>
          </cell>
          <cell r="B62">
            <v>39</v>
          </cell>
          <cell r="C62">
            <v>35719.230127600043</v>
          </cell>
        </row>
        <row r="63">
          <cell r="A63" t="str">
            <v>223</v>
          </cell>
          <cell r="B63">
            <v>18</v>
          </cell>
          <cell r="C63">
            <v>10415.385059200016</v>
          </cell>
        </row>
        <row r="64">
          <cell r="A64" t="str">
            <v>224</v>
          </cell>
          <cell r="B64">
            <v>527</v>
          </cell>
          <cell r="C64">
            <v>463833.62882600003</v>
          </cell>
        </row>
        <row r="65">
          <cell r="A65" t="str">
            <v>225</v>
          </cell>
          <cell r="B65">
            <v>11</v>
          </cell>
          <cell r="C65">
            <v>7849.8927288000032</v>
          </cell>
        </row>
        <row r="66">
          <cell r="A66" t="str">
            <v>226</v>
          </cell>
          <cell r="B66">
            <v>29</v>
          </cell>
          <cell r="C66">
            <v>21164.346715200034</v>
          </cell>
        </row>
        <row r="67">
          <cell r="A67" t="str">
            <v>230</v>
          </cell>
          <cell r="B67">
            <v>1891</v>
          </cell>
          <cell r="C67">
            <v>933783.08250557887</v>
          </cell>
        </row>
        <row r="68">
          <cell r="A68" t="str">
            <v>231</v>
          </cell>
          <cell r="B68">
            <v>129</v>
          </cell>
          <cell r="C68">
            <v>91212.471128800054</v>
          </cell>
        </row>
        <row r="69">
          <cell r="A69" t="str">
            <v>232</v>
          </cell>
          <cell r="B69">
            <v>267</v>
          </cell>
          <cell r="C69">
            <v>159008.98274800007</v>
          </cell>
        </row>
        <row r="70">
          <cell r="A70" t="str">
            <v>611</v>
          </cell>
          <cell r="B70">
            <v>4</v>
          </cell>
          <cell r="C70">
            <v>1732.0328647999991</v>
          </cell>
        </row>
        <row r="71">
          <cell r="A71" t="str">
            <v>612</v>
          </cell>
          <cell r="B71">
            <v>117</v>
          </cell>
          <cell r="C71">
            <v>53782.058882000085</v>
          </cell>
        </row>
        <row r="72">
          <cell r="A72" t="str">
            <v>613</v>
          </cell>
          <cell r="B72">
            <v>19</v>
          </cell>
          <cell r="C72">
            <v>8970.6540936000056</v>
          </cell>
        </row>
        <row r="73">
          <cell r="A73" t="str">
            <v>614</v>
          </cell>
          <cell r="B73">
            <v>10</v>
          </cell>
          <cell r="C73">
            <v>7339.5301616000042</v>
          </cell>
        </row>
        <row r="74">
          <cell r="A74" t="str">
            <v>622</v>
          </cell>
          <cell r="B74">
            <v>18</v>
          </cell>
          <cell r="C74">
            <v>14590.618028000021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 refreshError="1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/>
      <sheetData sheetId="1"/>
      <sheetData sheetId="2"/>
      <sheetData sheetId="3"/>
      <sheetData sheetId="4" refreshError="1">
        <row r="9">
          <cell r="E9">
            <v>104000000</v>
          </cell>
          <cell r="I9">
            <v>36932.364045572867</v>
          </cell>
          <cell r="K9">
            <v>20041.798908471952</v>
          </cell>
          <cell r="N9">
            <v>64000000</v>
          </cell>
          <cell r="O9">
            <v>135000000</v>
          </cell>
        </row>
      </sheetData>
      <sheetData sheetId="5" refreshError="1">
        <row r="14">
          <cell r="M14">
            <v>578489994.89999998</v>
          </cell>
        </row>
        <row r="19">
          <cell r="C19">
            <v>-46613176.636128604</v>
          </cell>
          <cell r="D19">
            <v>-4059906.4195337286</v>
          </cell>
          <cell r="H19">
            <v>-18937501.692025591</v>
          </cell>
          <cell r="J19">
            <v>-1074254452.7608113</v>
          </cell>
          <cell r="L19">
            <v>576966696.10000002</v>
          </cell>
        </row>
      </sheetData>
      <sheetData sheetId="6" refreshError="1">
        <row r="31">
          <cell r="C31">
            <v>-762857018.44112754</v>
          </cell>
          <cell r="D31">
            <v>-157318557.63707602</v>
          </cell>
          <cell r="E31">
            <v>-33533331.545919172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</sheetNames>
    <sheetDataSet>
      <sheetData sheetId="0" refreshError="1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_cabinet"/>
      <sheetName val="regul_04"/>
      <sheetName val="donnees_sections"/>
      <sheetName val="TCD_post (2)"/>
      <sheetName val="TCD_post"/>
      <sheetName val="regul2005_cab"/>
      <sheetName val="TCD_sections"/>
      <sheetName val="Liste"/>
    </sheetNames>
    <sheetDataSet>
      <sheetData sheetId="0"/>
      <sheetData sheetId="1"/>
      <sheetData sheetId="2" refreshError="1">
        <row r="2">
          <cell r="A2" t="str">
            <v>01</v>
          </cell>
          <cell r="B2" t="str">
            <v>Affaires étrangères</v>
          </cell>
        </row>
        <row r="3">
          <cell r="A3" t="str">
            <v>02</v>
          </cell>
          <cell r="B3" t="str">
            <v>Culture et communication</v>
          </cell>
        </row>
        <row r="4">
          <cell r="A4" t="str">
            <v>03</v>
          </cell>
          <cell r="B4" t="str">
            <v>Agriculture, alimentation, pêche et affaires rurales</v>
          </cell>
        </row>
        <row r="5">
          <cell r="A5" t="str">
            <v>04</v>
          </cell>
          <cell r="B5" t="str">
            <v>Anciens combattants</v>
          </cell>
        </row>
        <row r="6">
          <cell r="A6" t="str">
            <v>05</v>
          </cell>
          <cell r="B6" t="str">
            <v>Equipement, transports, aménagement du territoire, tourisme et mer. IV. Tourisme</v>
          </cell>
        </row>
        <row r="7">
          <cell r="A7" t="str">
            <v>06</v>
          </cell>
          <cell r="B7" t="str">
            <v>Education nationale, enseignement supérieur et recherche. I. Enseignement scolaire</v>
          </cell>
        </row>
        <row r="8">
          <cell r="A8" t="str">
            <v>07</v>
          </cell>
          <cell r="B8" t="str">
            <v>Économie, finances et industrie</v>
          </cell>
        </row>
        <row r="9">
          <cell r="A9" t="str">
            <v>09</v>
          </cell>
          <cell r="B9" t="str">
            <v>Intérieur, sécurité intérieure et libertés locales</v>
          </cell>
        </row>
        <row r="10">
          <cell r="A10" t="str">
            <v>10</v>
          </cell>
          <cell r="B10" t="str">
            <v>Justice</v>
          </cell>
        </row>
        <row r="11">
          <cell r="A11" t="str">
            <v>12</v>
          </cell>
          <cell r="B11" t="str">
            <v>Services du Premier ministre. I. Services généraux</v>
          </cell>
        </row>
        <row r="12">
          <cell r="A12" t="str">
            <v>14</v>
          </cell>
          <cell r="B12" t="str">
            <v>Outre-mer</v>
          </cell>
        </row>
        <row r="13">
          <cell r="A13" t="str">
            <v>15</v>
          </cell>
          <cell r="B13" t="str">
            <v>Services du Premier ministre. II. Secrétariat général de la défense nationale</v>
          </cell>
        </row>
        <row r="14">
          <cell r="A14" t="str">
            <v>16</v>
          </cell>
          <cell r="B14" t="str">
            <v>Education nationale, enseignement supérieur et recherche. III. Recherche</v>
          </cell>
        </row>
        <row r="15">
          <cell r="A15" t="str">
            <v>18</v>
          </cell>
          <cell r="B15" t="str">
            <v>Services du Premier ministre. IV. Plan</v>
          </cell>
        </row>
        <row r="16">
          <cell r="A16" t="str">
            <v>20</v>
          </cell>
          <cell r="B16" t="str">
            <v>Charges communes</v>
          </cell>
        </row>
        <row r="17">
          <cell r="A17" t="str">
            <v>23</v>
          </cell>
          <cell r="B17" t="str">
            <v>Equipement, transports, aménagement du territoire, tourisme et mer. I. Services communs et urbanisme</v>
          </cell>
        </row>
        <row r="18">
          <cell r="A18" t="str">
            <v>26</v>
          </cell>
          <cell r="B18" t="str">
            <v>Equipement, transports, aménagement du territoire, tourisme et mer. II. Transports et sécurité routière</v>
          </cell>
        </row>
        <row r="19">
          <cell r="A19" t="str">
            <v>28</v>
          </cell>
          <cell r="B19" t="str">
            <v>Equipement, transports, aménagement du territoire, tourisme et mer. V. Mer</v>
          </cell>
        </row>
        <row r="20">
          <cell r="A20" t="str">
            <v>29</v>
          </cell>
          <cell r="B20" t="str">
            <v>Services du Premier ministre. III. Conseil économique et social</v>
          </cell>
        </row>
        <row r="21">
          <cell r="A21" t="str">
            <v>31</v>
          </cell>
          <cell r="B21" t="str">
            <v>Travail, santé et cohésion sociale. IV. Logement</v>
          </cell>
        </row>
        <row r="22">
          <cell r="A22" t="str">
            <v>32</v>
          </cell>
          <cell r="B22" t="str">
            <v>Jeunesse, sports et vie associative</v>
          </cell>
        </row>
        <row r="23">
          <cell r="A23" t="str">
            <v>35</v>
          </cell>
          <cell r="B23" t="str">
            <v>Travail, santé et cohésion sociale. II. Santé, famille, personnes handicapées et cohésion sociale</v>
          </cell>
        </row>
        <row r="24">
          <cell r="A24" t="str">
            <v>36</v>
          </cell>
          <cell r="B24" t="str">
            <v>Travail, santé et cohésion sociale. I. Emploi et travail</v>
          </cell>
        </row>
        <row r="25">
          <cell r="A25" t="str">
            <v>37</v>
          </cell>
          <cell r="B25" t="str">
            <v>Écologie et développement durable</v>
          </cell>
        </row>
        <row r="26">
          <cell r="A26" t="str">
            <v>38</v>
          </cell>
          <cell r="B26" t="str">
            <v>Education nationale, enseignement supérieur et recherche. II. Enseignement supérieur</v>
          </cell>
        </row>
        <row r="27">
          <cell r="A27" t="str">
            <v>39</v>
          </cell>
          <cell r="B27" t="str">
            <v>Travail, santé et cohésion sociale. III. Ville et rénovation urbaine</v>
          </cell>
        </row>
        <row r="28">
          <cell r="A28" t="str">
            <v>40</v>
          </cell>
          <cell r="B28" t="str">
            <v>Equipement, transports, aménagement du territoire, tourisme et mer. III. Aménagement du territoire</v>
          </cell>
        </row>
        <row r="29">
          <cell r="A29" t="str">
            <v>70</v>
          </cell>
          <cell r="B29" t="str">
            <v>Défense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Imputation Martinique"/>
      <sheetName val="Liste Secteurs d'activité"/>
      <sheetName val="Liste Conventions"/>
      <sheetName val="Liste Sites"/>
    </sheetNames>
    <sheetDataSet>
      <sheetData sheetId="0"/>
      <sheetData sheetId="1"/>
      <sheetData sheetId="2" refreshError="1">
        <row r="4">
          <cell r="B4" t="str">
            <v>DR / Gestion paiement AGRI</v>
          </cell>
        </row>
        <row r="5">
          <cell r="B5" t="str">
            <v>DR / Contrôle AGRI</v>
          </cell>
        </row>
        <row r="6">
          <cell r="B6" t="str">
            <v>DR / Gestion paiement FPE</v>
          </cell>
        </row>
        <row r="7">
          <cell r="B7" t="str">
            <v>DR / Activité ADASEA (DOM)</v>
          </cell>
        </row>
        <row r="8">
          <cell r="B8" t="str">
            <v>DR / Support AGRI</v>
          </cell>
        </row>
        <row r="9">
          <cell r="B9" t="str">
            <v>DR / Support Contrôle</v>
          </cell>
        </row>
        <row r="10">
          <cell r="B10" t="str">
            <v>DR / Support FPE</v>
          </cell>
        </row>
        <row r="11">
          <cell r="B11" t="str">
            <v>DR / Support ADMINISTRATIF (hors structure)</v>
          </cell>
        </row>
        <row r="12">
          <cell r="B12" t="str">
            <v>DR / Structure AGRI</v>
          </cell>
        </row>
        <row r="13">
          <cell r="B13" t="str">
            <v>DR / Structure FPE</v>
          </cell>
        </row>
        <row r="14">
          <cell r="B14" t="str">
            <v>DR / Structure ADMINISTRATIVE - TRANSVERSE</v>
          </cell>
        </row>
      </sheetData>
      <sheetData sheetId="3" refreshError="1">
        <row r="4">
          <cell r="D4" t="str">
            <v>E882 - LEADER+</v>
          </cell>
        </row>
        <row r="5">
          <cell r="D5" t="str">
            <v xml:space="preserve"> - </v>
          </cell>
        </row>
        <row r="6">
          <cell r="D6" t="str">
            <v xml:space="preserve"> - </v>
          </cell>
        </row>
        <row r="7">
          <cell r="D7" t="str">
            <v xml:space="preserve"> - </v>
          </cell>
        </row>
        <row r="8">
          <cell r="D8" t="str">
            <v xml:space="preserve"> - </v>
          </cell>
        </row>
        <row r="9">
          <cell r="D9" t="str">
            <v xml:space="preserve"> - </v>
          </cell>
        </row>
        <row r="10">
          <cell r="D10" t="str">
            <v xml:space="preserve"> - </v>
          </cell>
        </row>
        <row r="11">
          <cell r="D11" t="str">
            <v xml:space="preserve"> - </v>
          </cell>
        </row>
        <row r="12">
          <cell r="D12" t="str">
            <v xml:space="preserve"> - </v>
          </cell>
        </row>
        <row r="13">
          <cell r="D13" t="str">
            <v xml:space="preserve"> - </v>
          </cell>
        </row>
        <row r="14">
          <cell r="D14" t="str">
            <v xml:space="preserve"> - </v>
          </cell>
        </row>
        <row r="15">
          <cell r="D15" t="str">
            <v xml:space="preserve"> - </v>
          </cell>
        </row>
        <row r="16">
          <cell r="D16" t="str">
            <v xml:space="preserve"> - </v>
          </cell>
        </row>
        <row r="17">
          <cell r="D17" t="str">
            <v xml:space="preserve"> - </v>
          </cell>
        </row>
        <row r="18">
          <cell r="D18" t="str">
            <v xml:space="preserve"> - </v>
          </cell>
        </row>
        <row r="19">
          <cell r="D19" t="str">
            <v xml:space="preserve"> - </v>
          </cell>
        </row>
      </sheetData>
      <sheetData sheetId="4" refreshError="1">
        <row r="4">
          <cell r="A4" t="str">
            <v>BUR. BESANCON</v>
          </cell>
        </row>
        <row r="5">
          <cell r="A5" t="str">
            <v>BUR. CERGY</v>
          </cell>
        </row>
        <row r="6">
          <cell r="A6" t="str">
            <v>BUR. CHALONS EN CHAMPAGNE</v>
          </cell>
        </row>
        <row r="7">
          <cell r="A7" t="str">
            <v>BUR. LILLE</v>
          </cell>
        </row>
        <row r="8">
          <cell r="A8" t="str">
            <v>BUR. NANTES</v>
          </cell>
        </row>
        <row r="9">
          <cell r="A9" t="str">
            <v>BUR. ROUEN</v>
          </cell>
        </row>
        <row r="10">
          <cell r="A10" t="str">
            <v>BUR. STRASBOURG</v>
          </cell>
        </row>
        <row r="11">
          <cell r="A11" t="str">
            <v>DR AIX EN PROVENCE</v>
          </cell>
        </row>
        <row r="12">
          <cell r="A12" t="str">
            <v>DR AMIENS</v>
          </cell>
        </row>
        <row r="13">
          <cell r="A13" t="str">
            <v>DR BORDEAUX</v>
          </cell>
        </row>
        <row r="14">
          <cell r="A14" t="str">
            <v>DR CAEN</v>
          </cell>
        </row>
        <row r="15">
          <cell r="A15" t="str">
            <v>DR CLERMONT FERRAND</v>
          </cell>
        </row>
        <row r="16">
          <cell r="A16" t="str">
            <v>DR CORSE</v>
          </cell>
        </row>
        <row r="17">
          <cell r="A17" t="str">
            <v>DR DIJON</v>
          </cell>
        </row>
        <row r="18">
          <cell r="A18" t="str">
            <v>DR GUADELOUPE</v>
          </cell>
        </row>
        <row r="19">
          <cell r="A19" t="str">
            <v>DR GUYANE</v>
          </cell>
        </row>
        <row r="20">
          <cell r="A20" t="str">
            <v>DR LIMOGES</v>
          </cell>
        </row>
        <row r="21">
          <cell r="A21" t="str">
            <v>DR LYON</v>
          </cell>
        </row>
        <row r="22">
          <cell r="A22" t="str">
            <v>DR MARTINIQUE</v>
          </cell>
        </row>
        <row r="23">
          <cell r="A23" t="str">
            <v>DR MONTROUGE</v>
          </cell>
        </row>
        <row r="24">
          <cell r="A24" t="str">
            <v>DR NANCY</v>
          </cell>
        </row>
        <row r="25">
          <cell r="A25" t="str">
            <v>DR NIMES</v>
          </cell>
        </row>
        <row r="26">
          <cell r="A26" t="str">
            <v>DR ORLEANS</v>
          </cell>
        </row>
        <row r="27">
          <cell r="A27" t="str">
            <v>DR POITIERS</v>
          </cell>
        </row>
        <row r="28">
          <cell r="A28" t="str">
            <v>DR RENNES</v>
          </cell>
        </row>
        <row r="29">
          <cell r="A29" t="str">
            <v>DR REUNION</v>
          </cell>
        </row>
        <row r="30">
          <cell r="A30" t="str">
            <v>DR TOULOUSE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R"/>
      <sheetName val="RTXAV2"/>
      <sheetName val="Opérateurs "/>
      <sheetName val="Culture"/>
      <sheetName val="Agriculture"/>
      <sheetName val="FORPRO"/>
      <sheetName val="1BR jeux"/>
      <sheetName val="5BCL"/>
      <sheetName val="JPT_CCI"/>
    </sheetNames>
    <sheetDataSet>
      <sheetData sheetId="0"/>
      <sheetData sheetId="1"/>
      <sheetData sheetId="2" refreshError="1">
        <row r="2">
          <cell r="A2" t="str">
            <v>A2E2F - Agence Europe Education Formation France</v>
          </cell>
        </row>
        <row r="3">
          <cell r="A3" t="str">
            <v>ABM - Agence de biomédecine</v>
          </cell>
        </row>
        <row r="4">
          <cell r="A4" t="str">
            <v>Académie des sciences de l'outre - mer</v>
          </cell>
        </row>
        <row r="5">
          <cell r="A5" t="str">
            <v>Académie des technologies</v>
          </cell>
        </row>
        <row r="6">
          <cell r="A6" t="str">
            <v>ACSE - Agence nationale pour la cohésion sociale et l'égalité des chances</v>
          </cell>
        </row>
        <row r="7">
          <cell r="A7" t="str">
            <v>ADALIS - Addictions Drogues Alcool Info Service</v>
          </cell>
        </row>
        <row r="8">
          <cell r="A8" t="str">
            <v>ADEME - Agence de l'environnement et de la maîtrise de l'énergie</v>
          </cell>
        </row>
        <row r="9">
          <cell r="A9" t="str">
            <v>ADU Drôme Ardèche - Agence du développement universitaire Drôme Ardèche</v>
          </cell>
        </row>
        <row r="10">
          <cell r="A10" t="str">
            <v>AEFE - Agence pour l'enseignement français à l'étranger</v>
          </cell>
        </row>
        <row r="11">
          <cell r="A11" t="str">
            <v>AFA - Agence française de l'adoption</v>
          </cell>
        </row>
        <row r="12">
          <cell r="A12" t="str">
            <v>AFII - Agence française pour les investissements internationaux</v>
          </cell>
        </row>
        <row r="13">
          <cell r="A13" t="str">
            <v>AFITF - Agence de financement des infrastructures de transport de France</v>
          </cell>
        </row>
        <row r="14">
          <cell r="A14" t="str">
            <v>AFR - Académie de France à Rome</v>
          </cell>
        </row>
        <row r="15">
          <cell r="A15" t="str">
            <v>AFSSAPS - Agence française de sécurité sanitaire des produits de santé</v>
          </cell>
        </row>
        <row r="16">
          <cell r="A16" t="str">
            <v>Agence des aires marines protégées</v>
          </cell>
        </row>
        <row r="17">
          <cell r="A17" t="str">
            <v>Agences de l'eau</v>
          </cell>
        </row>
        <row r="18">
          <cell r="A18" t="str">
            <v>Agences régionales de santé</v>
          </cell>
        </row>
        <row r="19">
          <cell r="A19" t="str">
            <v>AMUE - Agence de mutualisation des universités et des établissements publics d'enseignement supérieure et de recherche</v>
          </cell>
        </row>
        <row r="20">
          <cell r="A20" t="str">
            <v>ANACT - Agence nationale pour l'amélioration des conditions de travail</v>
          </cell>
        </row>
        <row r="21">
          <cell r="A21" t="str">
            <v>ANAH - Agence nationale de l'habitat</v>
          </cell>
        </row>
        <row r="22">
          <cell r="A22" t="str">
            <v>ANDRA - Agence nationale pour la gestion des déchets radioactifs</v>
          </cell>
        </row>
        <row r="23">
          <cell r="A23" t="str">
            <v>ANFr - Agence nationale des fréquences</v>
          </cell>
        </row>
        <row r="24">
          <cell r="A24" t="str">
            <v>ANGDM - Agence nationale pour la garantie des droits des mineurs</v>
          </cell>
        </row>
        <row r="25">
          <cell r="A25" t="str">
            <v>ANR - Agence nationale de la recherche</v>
          </cell>
        </row>
        <row r="26">
          <cell r="A26" t="str">
            <v>ANRS - Agence nationale de recherches sur le SIDA</v>
          </cell>
        </row>
        <row r="27">
          <cell r="A27" t="str">
            <v>ANRU - Agence nationale pour la rénovation urbaine</v>
          </cell>
        </row>
        <row r="28">
          <cell r="A28" t="str">
            <v>ANSéS - Agence nationale de sécurité sanitaire, de l'alimentation, de l'environnement et du travail</v>
          </cell>
        </row>
        <row r="29">
          <cell r="A29" t="str">
            <v>ANSP - Agence nationale des services à la personne</v>
          </cell>
        </row>
        <row r="30">
          <cell r="A30" t="str">
            <v>ANTAI - Agence nationale de traitement automatisé des infractions</v>
          </cell>
        </row>
        <row r="31">
          <cell r="A31" t="str">
            <v>ANTS - Agence nationale des titres sécurisés</v>
          </cell>
        </row>
        <row r="32">
          <cell r="A32" t="str">
            <v>APCE - Agence pour la création d'entreprises</v>
          </cell>
        </row>
        <row r="33">
          <cell r="A33" t="str">
            <v>APIJ - Agence publique pour l'immobilier de la Justice</v>
          </cell>
        </row>
        <row r="34">
          <cell r="A34" t="str">
            <v>ASC - Agence du Service Civique</v>
          </cell>
        </row>
        <row r="35">
          <cell r="A35" t="str">
            <v>ASP - Agence de services et de paiement</v>
          </cell>
        </row>
        <row r="36">
          <cell r="A36" t="str">
            <v>Associations de coordination technique agricole et des industries agroalimentaires</v>
          </cell>
        </row>
        <row r="37">
          <cell r="A37" t="str">
            <v>ATIH - Agence technique de l'information et de l'hospitalisation</v>
          </cell>
        </row>
        <row r="38">
          <cell r="A38" t="str">
            <v>Atout-France (fusion des opérateurs Maison de la France et Odit-France)</v>
          </cell>
        </row>
        <row r="39">
          <cell r="A39" t="str">
            <v>Autres établissements  à vocation d'enseignement supérieur et de recherche</v>
          </cell>
        </row>
        <row r="40">
          <cell r="A40" t="str">
            <v>Autres établissements à vocation principale de recherche</v>
          </cell>
        </row>
        <row r="41">
          <cell r="A41" t="str">
            <v>BnF - Bibliothèque nationale de France</v>
          </cell>
        </row>
        <row r="42">
          <cell r="A42" t="str">
            <v>BPI - Bibliothèque publique d'information</v>
          </cell>
        </row>
        <row r="43">
          <cell r="A43" t="str">
            <v>BRGM</v>
          </cell>
        </row>
        <row r="44">
          <cell r="A44" t="str">
            <v>BULAC - Bibliothèque universitaire des langues et civilisations</v>
          </cell>
        </row>
        <row r="45">
          <cell r="A45" t="str">
            <v>CAMPUS FRANCE - Agence de promotion des formations et des échanges éducatifs et scientifiques (EGIDE + Campus France)</v>
          </cell>
        </row>
        <row r="46">
          <cell r="A46" t="str">
            <v>CAPA - Cité de l'architecture et du patrimoine</v>
          </cell>
        </row>
        <row r="47">
          <cell r="A47" t="str">
            <v>CEA - Commissariat à l'énergie atomique et aux énergies alternatives</v>
          </cell>
        </row>
        <row r="48">
          <cell r="A48" t="str">
            <v>CEDRE - Centre de documentation, de recherche et d'expérimentation sur les pollutions accidentelles des eaux</v>
          </cell>
        </row>
        <row r="49">
          <cell r="A49" t="str">
            <v>CEE - Centre d'études de l'emploi</v>
          </cell>
        </row>
        <row r="50">
          <cell r="A50" t="str">
            <v>CELRL - Conservatoire de l'espace littoral et des rivages lacustres</v>
          </cell>
        </row>
        <row r="51">
          <cell r="A51" t="str">
            <v>CEMAGREF - Centre national du machinisme agricole, du génie rural, des eaux et des forêts</v>
          </cell>
        </row>
        <row r="52">
          <cell r="A52" t="str">
            <v>Centre INFFO - Centre pour le développement de l'information sur la formation permanente</v>
          </cell>
        </row>
        <row r="53">
          <cell r="A53" t="str">
            <v>Centre national de la danse</v>
          </cell>
        </row>
        <row r="54">
          <cell r="A54" t="str">
            <v>Centre national des arts du cirque</v>
          </cell>
        </row>
        <row r="55">
          <cell r="A55" t="str">
            <v>Centres de ressources, d'expertise et de performance sportives</v>
          </cell>
        </row>
        <row r="56">
          <cell r="A56" t="str">
            <v>CEREQ - Centre d'Etudes et de Recherches sur les Qualifications</v>
          </cell>
        </row>
        <row r="57">
          <cell r="A57" t="str">
            <v>CGLLS - Caisse de garantie du logement locatif social</v>
          </cell>
        </row>
        <row r="58">
          <cell r="A58" t="str">
            <v>Chancellerie de l'Ordre de la Libération</v>
          </cell>
        </row>
        <row r="59">
          <cell r="A59" t="str">
            <v>Chancelleries des universités</v>
          </cell>
        </row>
        <row r="60">
          <cell r="A60" t="str">
            <v>CIEP - Centre international d'études pédagogiques</v>
          </cell>
        </row>
        <row r="61">
          <cell r="A61" t="str">
            <v>CIFAD - Centre Interministériel de Formation Anti Drogue</v>
          </cell>
        </row>
        <row r="62">
          <cell r="A62" t="str">
            <v>Cinémathèque française</v>
          </cell>
        </row>
        <row r="63">
          <cell r="A63" t="str">
            <v>CIRAD - Centre de coopération internationale en recherche agronomique pour le développement</v>
          </cell>
        </row>
        <row r="64">
          <cell r="A64" t="str">
            <v>Cité de la musique</v>
          </cell>
        </row>
        <row r="65">
          <cell r="A65" t="str">
            <v>CITEPA - Centre interprofessionnel technique d'études de la pollution atmosphérique</v>
          </cell>
        </row>
        <row r="66">
          <cell r="A66" t="str">
            <v>CMN - Centre des monuments nationaux</v>
          </cell>
        </row>
        <row r="67">
          <cell r="A67" t="str">
            <v>CNAC-GP - Centre national d'art et de culture - Georges Pompidou</v>
          </cell>
        </row>
        <row r="68">
          <cell r="A68" t="str">
            <v>CNAP - Centre national des arts plastiques</v>
          </cell>
        </row>
        <row r="69">
          <cell r="A69" t="str">
            <v>CNAPS - Conseil national des activités privées de sécurité</v>
          </cell>
        </row>
        <row r="70">
          <cell r="A70" t="str">
            <v>CNC - Centre national du cinéma et de l'image animée</v>
          </cell>
        </row>
        <row r="71">
          <cell r="A71" t="str">
            <v>CNDS - Centre national pour le développement du sport</v>
          </cell>
        </row>
        <row r="72">
          <cell r="A72" t="str">
            <v>CNED - Centre national d'enseignement à distance</v>
          </cell>
        </row>
        <row r="73">
          <cell r="A73" t="str">
            <v>CNES - Centre national d'études spatiales</v>
          </cell>
        </row>
        <row r="74">
          <cell r="A74" t="str">
            <v>CNG - Centre national de gestion des praticiens hospitaliers et des personnels de direction de la fonction publique hospitalière</v>
          </cell>
        </row>
        <row r="75">
          <cell r="A75" t="str">
            <v>CNHI - Cité nationale de l'histoire de l'immigration</v>
          </cell>
        </row>
        <row r="76">
          <cell r="A76" t="str">
            <v>CNL - Centre national du livre</v>
          </cell>
        </row>
        <row r="77">
          <cell r="A77" t="str">
            <v>CNPF - Centre national de la propriété forestière</v>
          </cell>
        </row>
        <row r="78">
          <cell r="A78" t="str">
            <v>CNRS - Centre national de la recherche scientifique</v>
          </cell>
        </row>
        <row r="79">
          <cell r="A79" t="str">
            <v>CNSAD - Conservatoire national supérieur d'art dramatique</v>
          </cell>
        </row>
        <row r="80">
          <cell r="A80" t="str">
            <v>CNSMD Lyon - Conservatoire national supérieur de musique et de danse de Lyon</v>
          </cell>
        </row>
        <row r="81">
          <cell r="A81" t="str">
            <v>CNSMD Paris - Conservatoire national supérieur de musique et de danse de Paris</v>
          </cell>
        </row>
        <row r="82">
          <cell r="A82" t="str">
            <v>CNV - Centre national de la chanson, des variétés et du jazz</v>
          </cell>
        </row>
        <row r="83">
          <cell r="A83" t="str">
            <v>Collège de France</v>
          </cell>
        </row>
        <row r="84">
          <cell r="A84" t="str">
            <v>Comédie Française - Comédie Française</v>
          </cell>
        </row>
        <row r="85">
          <cell r="A85" t="str">
            <v>Ecole du Louvre</v>
          </cell>
        </row>
        <row r="86">
          <cell r="A86" t="str">
            <v>Ecoles d'architecture - Ecoles nationales supérieures d'architecture</v>
          </cell>
        </row>
        <row r="87">
          <cell r="A87" t="str">
            <v>Ecoles d'art en Région</v>
          </cell>
        </row>
        <row r="88">
          <cell r="A88" t="str">
            <v>Ecoles d'enseignement supérieur agricole et vétérinaire</v>
          </cell>
        </row>
        <row r="89">
          <cell r="A89" t="str">
            <v>Ecoles des mines</v>
          </cell>
        </row>
        <row r="90">
          <cell r="A90" t="str">
            <v>Ecoles et formations d'ingénieurs</v>
          </cell>
        </row>
        <row r="91">
          <cell r="A91" t="str">
            <v>Ecoles françaises à l'étranger</v>
          </cell>
        </row>
        <row r="92">
          <cell r="A92" t="str">
            <v>Ecoles nationales des sports</v>
          </cell>
        </row>
        <row r="93">
          <cell r="A93" t="str">
            <v>Ecoles normales supérieures</v>
          </cell>
        </row>
        <row r="94">
          <cell r="A94" t="str">
            <v>ECPAD - Etablissement de communication et de production audiovisuelle de la défense</v>
          </cell>
        </row>
        <row r="95">
          <cell r="A95" t="str">
            <v>EHESP - Ecole des hautes études en santé publique</v>
          </cell>
        </row>
        <row r="96">
          <cell r="A96" t="str">
            <v>ENAC - Ecole nationale de l'aviation civile</v>
          </cell>
        </row>
        <row r="97">
          <cell r="A97" t="str">
            <v>ENA - Ecole nationale d'administration</v>
          </cell>
        </row>
        <row r="98">
          <cell r="A98" t="str">
            <v>ENAP - Ecole nationale de l'administration pénitentiaire</v>
          </cell>
        </row>
        <row r="99">
          <cell r="A99" t="str">
            <v>ENIM - Etablissement national des invalides de la marine</v>
          </cell>
        </row>
        <row r="100">
          <cell r="A100" t="str">
            <v>ENM - Ecole nationale de la magistrature</v>
          </cell>
        </row>
        <row r="101">
          <cell r="A101" t="str">
            <v>ENPC - Ecole nationale des Ponts et Chaussées</v>
          </cell>
        </row>
        <row r="102">
          <cell r="A102" t="str">
            <v>ENSAD - Ecole nationale supérieure des arts décoratifs</v>
          </cell>
        </row>
        <row r="103">
          <cell r="A103" t="str">
            <v>ENSBA - Ecole nationale supérieure des beaux-arts</v>
          </cell>
        </row>
        <row r="104">
          <cell r="A104" t="str">
            <v>ENSCI - Ecole nationale supérieure de création industrielle</v>
          </cell>
        </row>
        <row r="105">
          <cell r="A105" t="str">
            <v>Ensemble intercontemporain</v>
          </cell>
        </row>
        <row r="106">
          <cell r="A106" t="str">
            <v>ENSIETA - Ecole nationale supérieure des ingénieurs des études et techniques d'armement</v>
          </cell>
        </row>
        <row r="107">
          <cell r="A107" t="str">
            <v>ENSM - Ecole nationale supérieure maritime</v>
          </cell>
        </row>
        <row r="108">
          <cell r="A108" t="str">
            <v>ENSMIS - Ecole nationale supérieure des métiers de l'image et du son</v>
          </cell>
        </row>
        <row r="109">
          <cell r="A109" t="str">
            <v>ENSPolice - Ecole nationale supérieure de la police</v>
          </cell>
        </row>
        <row r="110">
          <cell r="A110" t="str">
            <v>ENSTA - Ecole nationale supérieure de techniques avancées</v>
          </cell>
        </row>
        <row r="111">
          <cell r="A111" t="str">
            <v>ENTPE - Ecole nationale des travaux publics de l'Etat</v>
          </cell>
        </row>
        <row r="112">
          <cell r="A112" t="str">
            <v>EPARECA - Etablissement public national pour l'aménagement et la restructuration des espaces commerciaux et artisanaux</v>
          </cell>
        </row>
        <row r="113">
          <cell r="A113" t="str">
            <v>EPAURIF - Etablissement public d'aménagement universitaire de la région Ile-de-France</v>
          </cell>
        </row>
        <row r="114">
          <cell r="A114" t="str">
            <v>EPIDe - Etablissement public d'insertion de la défense</v>
          </cell>
        </row>
        <row r="115">
          <cell r="A115" t="str">
            <v>EPMQB - Etablissement public du musée du quai Branly</v>
          </cell>
        </row>
        <row r="116">
          <cell r="A116" t="str">
            <v>EPPGHV - Etablissement public du parc et de la grande halle de la Villette</v>
          </cell>
        </row>
        <row r="117">
          <cell r="A117" t="str">
            <v>EPPJP - Etablissement Public du Palais de Justice de Paris</v>
          </cell>
        </row>
        <row r="118">
          <cell r="A118" t="str">
            <v>EPRUS - Etablissement de préparation et de réponse aux urgences sanitaires</v>
          </cell>
        </row>
        <row r="119">
          <cell r="A119" t="str">
            <v>EPSF - Etablissement public de sécurité ferroviaire</v>
          </cell>
        </row>
        <row r="120">
          <cell r="A120" t="str">
            <v>EPV - Etablissement public du musée et du domaine national de Versailles</v>
          </cell>
        </row>
        <row r="121">
          <cell r="A121" t="str">
            <v>ESTHER - GIP - Ensemble pour une Solidarité Thérapeutique en Réseau</v>
          </cell>
        </row>
        <row r="122">
          <cell r="A122" t="str">
            <v>Etablissement public du château de Fontainebleau</v>
          </cell>
        </row>
        <row r="123">
          <cell r="A123" t="str">
            <v>Etablissement public du domaine de Chambord</v>
          </cell>
        </row>
        <row r="124">
          <cell r="A124" t="str">
            <v>Etablissement public du Marais poitevin</v>
          </cell>
        </row>
        <row r="125">
          <cell r="A125" t="str">
            <v>FNPCA - Fonds national de promotion du commerce et de l'artisanat</v>
          </cell>
        </row>
        <row r="126">
          <cell r="A126" t="str">
            <v>Fonds CMU - Fonds de financement de la protection complémentaire de la couverture universelle du risque maladie</v>
          </cell>
        </row>
        <row r="127">
          <cell r="A127" t="str">
            <v>Fonds de solidarité</v>
          </cell>
        </row>
        <row r="128">
          <cell r="A128" t="str">
            <v>France Agri Mer</v>
          </cell>
        </row>
        <row r="129">
          <cell r="A129" t="str">
            <v>GENES - Groupement des écoles nationales d'économie et statistique</v>
          </cell>
        </row>
        <row r="130">
          <cell r="A130" t="str">
            <v>Génopole</v>
          </cell>
        </row>
        <row r="131">
          <cell r="A131" t="str">
            <v>GEODERIS - Groupement d'Intérêt Public INERIS/BRGM</v>
          </cell>
        </row>
        <row r="132">
          <cell r="A132" t="str">
            <v>GIP ATEN - Atelier technique des espaces naturels</v>
          </cell>
        </row>
        <row r="133">
          <cell r="A133" t="str">
            <v>GIP - BIO - Agence française pour le développement et la promotion de l'agriculture biologique</v>
          </cell>
        </row>
        <row r="134">
          <cell r="A134" t="str">
            <v>GIP pour l'Education numérique en Afrique</v>
          </cell>
        </row>
        <row r="135">
          <cell r="A135" t="str">
            <v>GIP - Pulvés</v>
          </cell>
        </row>
        <row r="136">
          <cell r="A136" t="str">
            <v>Grande Chancellerie de la Légion d'Honneur</v>
          </cell>
        </row>
        <row r="137">
          <cell r="A137" t="str">
            <v>IFCASS - Institut de formation aux carrières administratives, sanitaires et sociales de Dieppe</v>
          </cell>
        </row>
        <row r="138">
          <cell r="A138" t="str">
            <v>IFCE - Institut français du cheval et de l'équitation</v>
          </cell>
        </row>
        <row r="139">
          <cell r="A139" t="str">
            <v>IFN - Inventaire forestier national</v>
          </cell>
        </row>
        <row r="140">
          <cell r="A140" t="str">
            <v>IFP Energies nouvelles</v>
          </cell>
        </row>
        <row r="141">
          <cell r="A141" t="str">
            <v>IFREMER - Institut français de recherche pour l'exploitation de la mer</v>
          </cell>
        </row>
        <row r="142">
          <cell r="A142" t="str">
            <v>IFSTTAR - Institut français des sciences et technologies des transports, de l'aménagement et des réseaux</v>
          </cell>
        </row>
        <row r="143">
          <cell r="A143" t="str">
            <v>IGN - Institut national de l'information géographique et forestière (fusion de l'IGN et de l'IFN)</v>
          </cell>
        </row>
        <row r="144">
          <cell r="A144" t="str">
            <v>IHEDN - Institut des hautes études de Défense nationale</v>
          </cell>
        </row>
        <row r="145">
          <cell r="A145" t="str">
            <v>IHEST - Institut des Hautes Etudes pour la Science et la Technologie</v>
          </cell>
        </row>
        <row r="146">
          <cell r="A146" t="str">
            <v>INAO - Institut national de l'origine et de la qualité</v>
          </cell>
        </row>
        <row r="147">
          <cell r="A147" t="str">
            <v>INCa - Institut National du Cancer</v>
          </cell>
        </row>
        <row r="148">
          <cell r="A148" t="str">
            <v>INED - Institut national d'études démographiques</v>
          </cell>
        </row>
        <row r="149">
          <cell r="A149" t="str">
            <v>INERIS - Institut national de l'environnement industriel et des risques</v>
          </cell>
        </row>
        <row r="150">
          <cell r="A150" t="str">
            <v>INFOMA - Institut national de formation des personnels du ministère de l'agriculture</v>
          </cell>
        </row>
        <row r="151">
          <cell r="A151" t="str">
            <v>INHES-J - Institut national des hautes études de la sécurité et de la justice</v>
          </cell>
        </row>
        <row r="152">
          <cell r="A152" t="str">
            <v>INI - Institution nationale des Invalides</v>
          </cell>
        </row>
        <row r="153">
          <cell r="A153" t="str">
            <v>INJEP - Institut national de la jeunesse et de l'éducation populaire</v>
          </cell>
        </row>
        <row r="154">
          <cell r="A154" t="str">
            <v>INPES - Institut national de prévention et d'éducation pour la santé</v>
          </cell>
        </row>
        <row r="155">
          <cell r="A155" t="str">
            <v>INPI - Institut national de la propriété industrielle</v>
          </cell>
        </row>
        <row r="156">
          <cell r="A156" t="str">
            <v>INP - Institut national du patrimoine</v>
          </cell>
        </row>
        <row r="157">
          <cell r="A157" t="str">
            <v>INPS - Institut national de police scientifique</v>
          </cell>
        </row>
        <row r="158">
          <cell r="A158" t="str">
            <v>INRA - Institut national de la recherche agronomique</v>
          </cell>
        </row>
        <row r="159">
          <cell r="A159" t="str">
            <v>INRAP - Institut national de recherches archéologiques préventives</v>
          </cell>
        </row>
        <row r="160">
          <cell r="A160" t="str">
            <v>INRIA - Institut national de recherche en informatique et en automatique</v>
          </cell>
        </row>
        <row r="161">
          <cell r="A161" t="str">
            <v>INSEP - Institut national du sport, de l'expertise et de la performance</v>
          </cell>
        </row>
        <row r="162">
          <cell r="A162" t="str">
            <v>INSERM - Institut national de la santé et de la recherche médicale</v>
          </cell>
        </row>
        <row r="163">
          <cell r="A163" t="str">
            <v>Institut Français</v>
          </cell>
        </row>
        <row r="164">
          <cell r="A164" t="str">
            <v>Instituts d'études politiques</v>
          </cell>
        </row>
        <row r="165">
          <cell r="A165" t="str">
            <v>Instituts régionaux d'administration</v>
          </cell>
        </row>
        <row r="166">
          <cell r="A166" t="str">
            <v>Institut Télécom</v>
          </cell>
        </row>
        <row r="167">
          <cell r="A167" t="str">
            <v>INTEFP - Institut national du travail, de l'emploi et de la formation professionnelle</v>
          </cell>
        </row>
        <row r="168">
          <cell r="A168" t="str">
            <v>InVS - Institut de veille sanitaire</v>
          </cell>
        </row>
        <row r="169">
          <cell r="A169" t="str">
            <v>IPEV - Institut polaire français Paul-Emile Victor</v>
          </cell>
        </row>
        <row r="170">
          <cell r="A170" t="str">
            <v>IRD - Institut de recherche pour le développement</v>
          </cell>
        </row>
        <row r="171">
          <cell r="A171" t="str">
            <v>IRSN - Institut de radioprotection et de sûreté nucléaire</v>
          </cell>
        </row>
        <row r="172">
          <cell r="A172" t="str">
            <v>ISAE - Institut supérieur de l'aéronautique et de l'espace</v>
          </cell>
        </row>
        <row r="173">
          <cell r="A173" t="str">
            <v>LADOM - L'agence de l'Outre-mer pour la mobilité (ex-ANT)</v>
          </cell>
        </row>
        <row r="174">
          <cell r="A174" t="str">
            <v>LNE - Laboratoire national de métrologie et d'essais</v>
          </cell>
        </row>
        <row r="175">
          <cell r="A175" t="str">
            <v>Météo-France</v>
          </cell>
        </row>
        <row r="176">
          <cell r="A176" t="str">
            <v>MHF - Maison de l'histoire de France</v>
          </cell>
        </row>
        <row r="177">
          <cell r="A177" t="str">
            <v>Mission de recherche "Droit et Justice"</v>
          </cell>
        </row>
        <row r="178">
          <cell r="A178" t="str">
            <v>MNS - Musée national du sport</v>
          </cell>
        </row>
        <row r="179">
          <cell r="A179" t="str">
            <v>MuCEM - Musée des civilisations de l'Europe et de la Méditerranée</v>
          </cell>
        </row>
        <row r="180">
          <cell r="A180" t="str">
            <v>Musée d'Orsay et musée de l'Orangerie</v>
          </cell>
        </row>
        <row r="181">
          <cell r="A181" t="str">
            <v>Musée de l'air et de l'espace</v>
          </cell>
        </row>
        <row r="182">
          <cell r="A182" t="str">
            <v>Musée de l'armée</v>
          </cell>
        </row>
        <row r="183">
          <cell r="A183" t="str">
            <v>Musée des arts décoratifs</v>
          </cell>
        </row>
        <row r="184">
          <cell r="A184" t="str">
            <v>Musée du Louvre</v>
          </cell>
        </row>
        <row r="185">
          <cell r="A185" t="str">
            <v>Musée Guimet</v>
          </cell>
        </row>
        <row r="186">
          <cell r="A186" t="str">
            <v>Musée Henner</v>
          </cell>
        </row>
        <row r="187">
          <cell r="A187" t="str">
            <v>Musée Moreau</v>
          </cell>
        </row>
        <row r="188">
          <cell r="A188" t="str">
            <v>Musée national de la marine</v>
          </cell>
        </row>
        <row r="189">
          <cell r="A189" t="str">
            <v>Musée Picasso</v>
          </cell>
        </row>
        <row r="190">
          <cell r="A190" t="str">
            <v>Musée Rodin</v>
          </cell>
        </row>
        <row r="191">
          <cell r="A191" t="str">
            <v>ODEADOM - Office de développement de l'économie agricole d'Outre-mer</v>
          </cell>
        </row>
        <row r="192">
          <cell r="A192" t="str">
            <v>OFDT - Observatoire Français des Drogues et des Toxicomanies</v>
          </cell>
        </row>
        <row r="193">
          <cell r="A193" t="str">
            <v>OFII - Office français de l'immigration et de l'intégration</v>
          </cell>
        </row>
        <row r="194">
          <cell r="A194" t="str">
            <v>OFPRA - Office français de protection des réfugiés et apatrides</v>
          </cell>
        </row>
        <row r="195">
          <cell r="A195" t="str">
            <v>ONAC - Office national des anciens combattants</v>
          </cell>
        </row>
        <row r="196">
          <cell r="A196" t="str">
            <v>ONCFS - Office national de la chasse et de la faune sauvage</v>
          </cell>
        </row>
        <row r="197">
          <cell r="A197" t="str">
            <v>ONEMA - Office national de l'eau et des milieux aquatiques</v>
          </cell>
        </row>
        <row r="198">
          <cell r="A198" t="str">
            <v>ONERA - Office national d'études et de reherche aérospatiales</v>
          </cell>
        </row>
        <row r="199">
          <cell r="A199" t="str">
            <v>ONF - Office national des forêts</v>
          </cell>
        </row>
        <row r="200">
          <cell r="A200" t="str">
            <v>ONISEP - Office national d'information sur les enseignements et les professions</v>
          </cell>
        </row>
        <row r="201">
          <cell r="A201" t="str">
            <v>Opéra comique</v>
          </cell>
        </row>
        <row r="202">
          <cell r="A202" t="str">
            <v>Opéra national de Paris</v>
          </cell>
        </row>
        <row r="203">
          <cell r="A203" t="str">
            <v>OPPIC - Opérateur du patrimoine et des projets immobiliers de la Culture</v>
          </cell>
        </row>
        <row r="204">
          <cell r="A204" t="str">
            <v>Orchestre de Paris</v>
          </cell>
        </row>
        <row r="205">
          <cell r="A205" t="str">
            <v>OST - Observatoire des sciences et des techniques</v>
          </cell>
        </row>
        <row r="206">
          <cell r="A206" t="str">
            <v>Parcs nationaux</v>
          </cell>
        </row>
        <row r="207">
          <cell r="A207" t="str">
            <v>Pôle emploi</v>
          </cell>
        </row>
        <row r="208">
          <cell r="A208" t="str">
            <v>RENATER - Réseau national de communications pour la technologie , l'enseignement et la recherche</v>
          </cell>
        </row>
        <row r="209">
          <cell r="A209" t="str">
            <v>Réseau des oeuvres universitaires et scolaires</v>
          </cell>
        </row>
        <row r="210">
          <cell r="A210" t="str">
            <v>Réserves naturelles de France</v>
          </cell>
        </row>
        <row r="211">
          <cell r="A211" t="str">
            <v>Rmn- Grand Palais - Réunion des musées nationaux et du Grand Palais des Champs Elysées</v>
          </cell>
        </row>
        <row r="212">
          <cell r="A212" t="str">
            <v>SCEREN - Service culture, éditions, ressources pour l'éducation nationale</v>
          </cell>
        </row>
        <row r="213">
          <cell r="A213" t="str">
            <v>Sèvres-Cité de la céramique</v>
          </cell>
        </row>
        <row r="214">
          <cell r="A214" t="str">
            <v>SGP - Société du Grand Paris</v>
          </cell>
        </row>
        <row r="215">
          <cell r="A215" t="str">
            <v>SHOM - Service hydrographique et océanographique de la marine</v>
          </cell>
        </row>
        <row r="216">
          <cell r="A216" t="str">
            <v>SUPELEC - Ecole supérieure d'électricité</v>
          </cell>
        </row>
        <row r="217">
          <cell r="A217" t="str">
            <v>Théâtre national de Chaillot</v>
          </cell>
        </row>
        <row r="218">
          <cell r="A218" t="str">
            <v>Théâtre national de l'Odéon</v>
          </cell>
        </row>
        <row r="219">
          <cell r="A219" t="str">
            <v>Théâtre national de la Colline</v>
          </cell>
        </row>
        <row r="220">
          <cell r="A220" t="str">
            <v>TNS - Théâtre national de Strasbourg</v>
          </cell>
        </row>
        <row r="221">
          <cell r="A221" t="str">
            <v>UBIFRANCE - Agence française pour le développement international des entreprises</v>
          </cell>
        </row>
        <row r="222">
          <cell r="A222" t="str">
            <v>Universcience</v>
          </cell>
        </row>
        <row r="223">
          <cell r="A223" t="str">
            <v>Universités et assimilés</v>
          </cell>
        </row>
        <row r="224">
          <cell r="A224" t="str">
            <v>VNF - Voies navigables de France</v>
          </cell>
        </row>
        <row r="225">
          <cell r="A225" t="str">
            <v>X - Ecole polytechnique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FIN"/>
    </sheetNames>
    <sheetDataSet>
      <sheetData sheetId="0" refreshError="1">
        <row r="3">
          <cell r="B3" t="str">
            <v>n.c.</v>
          </cell>
          <cell r="C3" t="str">
            <v>n.c.</v>
          </cell>
          <cell r="D3" t="str">
            <v>ü</v>
          </cell>
          <cell r="E3" t="str">
            <v xml:space="preserve">Gouvernance </v>
          </cell>
          <cell r="F3" t="str">
            <v>Appareil productif</v>
          </cell>
          <cell r="G3" t="str">
            <v>PO</v>
          </cell>
        </row>
        <row r="4">
          <cell r="B4" t="str">
            <v>Fort</v>
          </cell>
          <cell r="C4" t="str">
            <v>Favorable</v>
          </cell>
          <cell r="E4" t="str">
            <v>Relations Etat - autres acteurs</v>
          </cell>
          <cell r="F4" t="str">
            <v>Interventions de guichet</v>
          </cell>
          <cell r="G4" t="str">
            <v>HPO</v>
          </cell>
        </row>
        <row r="5">
          <cell r="B5" t="str">
            <v>Moyen</v>
          </cell>
          <cell r="C5" t="str">
            <v xml:space="preserve">A étudier </v>
          </cell>
          <cell r="E5" t="str">
            <v>Suppression d'une mission</v>
          </cell>
          <cell r="F5" t="str">
            <v>Interventions classiques</v>
          </cell>
        </row>
        <row r="6">
          <cell r="B6" t="str">
            <v>Faible</v>
          </cell>
          <cell r="C6" t="str">
            <v>Rejeté</v>
          </cell>
          <cell r="E6" t="str">
            <v>Suppression d'un dispositif</v>
          </cell>
          <cell r="F6" t="str">
            <v>Investissement</v>
          </cell>
        </row>
        <row r="7">
          <cell r="E7" t="str">
            <v>Recentrage de l'action / des implantations</v>
          </cell>
          <cell r="F7" t="str">
            <v>Dépense fiscale / sociale</v>
          </cell>
        </row>
        <row r="8">
          <cell r="E8" t="str">
            <v>Recentrage d'un dispositif</v>
          </cell>
        </row>
        <row r="9">
          <cell r="E9" t="str">
            <v>Amélioration de la productivité</v>
          </cell>
        </row>
        <row r="10">
          <cell r="E10" t="str">
            <v>Modification du financement</v>
          </cell>
        </row>
        <row r="11">
          <cell r="E11" t="str">
            <v>Qualité de service</v>
          </cell>
        </row>
        <row r="12">
          <cell r="E12" t="str">
            <v xml:space="preserve">- </v>
          </cell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"/>
      <sheetName val="Femme de ménage"/>
    </sheetNames>
    <sheetDataSet>
      <sheetData sheetId="0"/>
      <sheetData sheetId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DGCP BOP locaux revu --18-01-07"/>
      <sheetName val="Synthèse des moyens 2007"/>
      <sheetName val="Feuil1"/>
      <sheetName val="Tableau actualisé-04-12-07"/>
      <sheetName val="Cotis actualisées-04-12-07"/>
      <sheetName val="india Etranger Locaux par cat."/>
      <sheetName val="india BOP LOCAUX par cat."/>
      <sheetName val="RGF-UO11"/>
      <sheetName val="RGF-UO23-Nov"/>
      <sheetName val="TGE-UO11-Nov"/>
      <sheetName val="R22-Nov"/>
      <sheetName val="Cotisations"/>
      <sheetName val="r77"/>
      <sheetName val="r78 bop central"/>
      <sheetName val="r78 bop miroir"/>
    </sheetNames>
    <sheetDataSet>
      <sheetData sheetId="0" refreshError="1"/>
      <sheetData sheetId="1" refreshError="1">
        <row r="29">
          <cell r="M29" t="str">
            <v>page 2/4</v>
          </cell>
        </row>
        <row r="30">
          <cell r="A30" t="str">
            <v>MINISTERE  207 : Economie, finances et industrie</v>
          </cell>
        </row>
        <row r="31">
          <cell r="B31" t="str">
            <v>Programme 156  :</v>
          </cell>
          <cell r="D31" t="str">
            <v>Gestion fiscale et financière de l'Etat et du secteur public local</v>
          </cell>
        </row>
        <row r="32">
          <cell r="B32" t="str">
            <v>Mission :</v>
          </cell>
          <cell r="D32" t="str">
            <v>Gestion et contrôle des finances publiques</v>
          </cell>
        </row>
        <row r="33">
          <cell r="A33" t="str">
            <v>Affectations des personnels concernés</v>
          </cell>
          <cell r="B33" t="str">
            <v>Ministère</v>
          </cell>
          <cell r="C33" t="str">
            <v>Numéro prog.</v>
          </cell>
          <cell r="D33" t="str">
            <v>BOP</v>
          </cell>
          <cell r="E33" t="str">
            <v>Code Ordonnateur Technique</v>
          </cell>
          <cell r="F33" t="str">
            <v>Code RBOP</v>
          </cell>
          <cell r="G33" t="str">
            <v>Code SGD UO</v>
          </cell>
          <cell r="H33" t="str">
            <v>Action</v>
          </cell>
          <cell r="I33" t="str">
            <v>Sous-Action</v>
          </cell>
          <cell r="J33" t="str">
            <v>Code Administration</v>
          </cell>
          <cell r="K33" t="str">
            <v>Code SG paye</v>
          </cell>
          <cell r="L33" t="str">
            <v>SERVICE GESTIONNAIRE PAYE</v>
          </cell>
          <cell r="M33" t="str">
            <v>COMPTABLE</v>
          </cell>
        </row>
        <row r="34">
          <cell r="A34" t="str">
            <v>Agents de statut central de cat. A+ et A, en activité dans les DRCA</v>
          </cell>
          <cell r="B34">
            <v>207</v>
          </cell>
          <cell r="C34">
            <v>156</v>
          </cell>
          <cell r="D34" t="str">
            <v>156EAC</v>
          </cell>
          <cell r="E34">
            <v>906075</v>
          </cell>
          <cell r="F34" t="str">
            <v>906075EA</v>
          </cell>
          <cell r="G34">
            <v>90607511</v>
          </cell>
          <cell r="I34">
            <v>99</v>
          </cell>
          <cell r="J34" t="str">
            <v>A35075</v>
          </cell>
          <cell r="K34" t="str">
            <v>0026</v>
          </cell>
          <cell r="L34" t="str">
            <v>DPAEP</v>
          </cell>
          <cell r="M34" t="str">
            <v>RGF</v>
          </cell>
        </row>
        <row r="35">
          <cell r="A35" t="str">
            <v>Agents de statut central affectés à la DGCP, à la TGCST et Agents de l'Imprimerie Nationale affectés au Trésor Public</v>
          </cell>
          <cell r="B35">
            <v>207</v>
          </cell>
          <cell r="C35">
            <v>156</v>
          </cell>
          <cell r="D35" t="str">
            <v>156EAC</v>
          </cell>
          <cell r="E35">
            <v>906075</v>
          </cell>
          <cell r="F35" t="str">
            <v>906075EA</v>
          </cell>
          <cell r="G35">
            <v>90607523</v>
          </cell>
          <cell r="I35">
            <v>99</v>
          </cell>
          <cell r="J35" t="str">
            <v>A31075</v>
          </cell>
          <cell r="K35" t="str">
            <v>0026</v>
          </cell>
          <cell r="L35" t="str">
            <v>DPAEP</v>
          </cell>
          <cell r="M35" t="str">
            <v>RGF</v>
          </cell>
        </row>
        <row r="36">
          <cell r="A36" t="str">
            <v>Agents de l'INSEE MAD entrants à la DGCP avec DELEGATION DE GESTION</v>
          </cell>
          <cell r="B36">
            <v>207</v>
          </cell>
          <cell r="C36">
            <v>156</v>
          </cell>
          <cell r="D36" t="str">
            <v>156EAC</v>
          </cell>
          <cell r="E36">
            <v>906075</v>
          </cell>
          <cell r="F36" t="str">
            <v>906075EA</v>
          </cell>
          <cell r="G36">
            <v>90607511</v>
          </cell>
          <cell r="I36">
            <v>99</v>
          </cell>
          <cell r="J36" t="str">
            <v>Z23075</v>
          </cell>
          <cell r="K36" t="str">
            <v>6001 provisoire</v>
          </cell>
          <cell r="L36" t="str">
            <v>INSEE</v>
          </cell>
          <cell r="M36" t="str">
            <v>RGF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s opérations"/>
      <sheetName val="Calcul assiette"/>
      <sheetName val="Montants à verser lfr 2006"/>
      <sheetName val="Montants versés lfi 2006"/>
      <sheetName val="Réfactions"/>
      <sheetName val="Codes admin BOP Central"/>
    </sheetNames>
    <sheetDataSet>
      <sheetData sheetId="0" refreshError="1"/>
      <sheetData sheetId="1" refreshError="1"/>
      <sheetData sheetId="2" refreshError="1">
        <row r="2">
          <cell r="A2" t="str">
            <v>001000</v>
          </cell>
          <cell r="B2">
            <v>1084204</v>
          </cell>
          <cell r="C2">
            <v>8137376.4199999999</v>
          </cell>
        </row>
        <row r="3">
          <cell r="A3" t="str">
            <v>002000</v>
          </cell>
          <cell r="B3">
            <v>2024664.92</v>
          </cell>
          <cell r="C3">
            <v>7275564.9299999997</v>
          </cell>
        </row>
        <row r="4">
          <cell r="A4" t="str">
            <v>003000</v>
          </cell>
          <cell r="B4">
            <v>868803.9</v>
          </cell>
          <cell r="C4">
            <v>5778112.8799999999</v>
          </cell>
        </row>
        <row r="5">
          <cell r="A5" t="str">
            <v>004000</v>
          </cell>
          <cell r="B5">
            <v>785825.04</v>
          </cell>
          <cell r="C5">
            <v>2475623.4700000002</v>
          </cell>
        </row>
        <row r="6">
          <cell r="A6" t="str">
            <v>005000</v>
          </cell>
          <cell r="B6">
            <v>390734.81</v>
          </cell>
          <cell r="C6">
            <v>2038159.84</v>
          </cell>
        </row>
        <row r="7">
          <cell r="A7" t="str">
            <v>006000</v>
          </cell>
          <cell r="B7">
            <v>3795476.13</v>
          </cell>
          <cell r="C7">
            <v>16369274.050000001</v>
          </cell>
        </row>
        <row r="8">
          <cell r="A8" t="str">
            <v>007000</v>
          </cell>
          <cell r="B8">
            <v>837494.53</v>
          </cell>
          <cell r="C8">
            <v>4888182.12</v>
          </cell>
        </row>
        <row r="9">
          <cell r="A9" t="str">
            <v>008000</v>
          </cell>
          <cell r="B9">
            <v>735137.85</v>
          </cell>
          <cell r="C9">
            <v>4302830.5999999996</v>
          </cell>
        </row>
        <row r="10">
          <cell r="A10" t="str">
            <v>009000</v>
          </cell>
          <cell r="B10">
            <v>780586.12</v>
          </cell>
          <cell r="C10">
            <v>2366760.81</v>
          </cell>
        </row>
        <row r="11">
          <cell r="A11" t="str">
            <v>010000</v>
          </cell>
          <cell r="B11">
            <v>1262036.8</v>
          </cell>
          <cell r="C11">
            <v>4879459.1500000004</v>
          </cell>
        </row>
        <row r="12">
          <cell r="A12" t="str">
            <v>011000</v>
          </cell>
          <cell r="B12">
            <v>1093405.99</v>
          </cell>
          <cell r="C12">
            <v>5736967.3099999996</v>
          </cell>
        </row>
        <row r="13">
          <cell r="A13" t="str">
            <v>012000</v>
          </cell>
          <cell r="B13">
            <v>932066.21</v>
          </cell>
          <cell r="C13">
            <v>4914664.16</v>
          </cell>
        </row>
        <row r="14">
          <cell r="A14" t="str">
            <v>013000</v>
          </cell>
          <cell r="B14">
            <v>9531927</v>
          </cell>
          <cell r="C14">
            <v>28858320.77</v>
          </cell>
        </row>
        <row r="15">
          <cell r="A15" t="str">
            <v>014000</v>
          </cell>
          <cell r="B15">
            <v>2540100.89</v>
          </cell>
          <cell r="C15">
            <v>9290687.1899999995</v>
          </cell>
        </row>
        <row r="16">
          <cell r="A16" t="str">
            <v>015000</v>
          </cell>
          <cell r="B16">
            <v>709569.85</v>
          </cell>
          <cell r="C16">
            <v>2531969.38</v>
          </cell>
        </row>
        <row r="17">
          <cell r="A17" t="str">
            <v>016000</v>
          </cell>
          <cell r="B17">
            <v>1003079.65</v>
          </cell>
          <cell r="C17">
            <v>5558437.2000000002</v>
          </cell>
        </row>
        <row r="18">
          <cell r="A18" t="str">
            <v>017000</v>
          </cell>
          <cell r="B18">
            <v>1608031.85</v>
          </cell>
          <cell r="C18">
            <v>9554389.2699999996</v>
          </cell>
        </row>
        <row r="19">
          <cell r="A19" t="str">
            <v>018000</v>
          </cell>
          <cell r="B19">
            <v>1290026.68</v>
          </cell>
          <cell r="C19">
            <v>5028805.33</v>
          </cell>
        </row>
        <row r="20">
          <cell r="A20" t="str">
            <v>019000</v>
          </cell>
          <cell r="B20">
            <v>818698.19</v>
          </cell>
          <cell r="C20">
            <v>3902781.8</v>
          </cell>
        </row>
        <row r="21">
          <cell r="A21" t="str">
            <v>021000</v>
          </cell>
          <cell r="B21">
            <v>2058571.17</v>
          </cell>
          <cell r="C21">
            <v>7310358.3899999997</v>
          </cell>
        </row>
        <row r="22">
          <cell r="A22" t="str">
            <v>022000</v>
          </cell>
          <cell r="B22">
            <v>1481724.58</v>
          </cell>
          <cell r="C22">
            <v>8756868.3000000007</v>
          </cell>
        </row>
        <row r="23">
          <cell r="A23" t="str">
            <v>023000</v>
          </cell>
          <cell r="B23">
            <v>586742.97</v>
          </cell>
          <cell r="C23">
            <v>2124611.1800000002</v>
          </cell>
        </row>
        <row r="24">
          <cell r="A24" t="str">
            <v>024000</v>
          </cell>
          <cell r="B24">
            <v>1225595.77</v>
          </cell>
          <cell r="C24">
            <v>7326516.0199999996</v>
          </cell>
        </row>
        <row r="25">
          <cell r="A25" t="str">
            <v>025000</v>
          </cell>
          <cell r="B25">
            <v>1592323.53</v>
          </cell>
          <cell r="C25">
            <v>7542890.3899999997</v>
          </cell>
        </row>
        <row r="26">
          <cell r="A26" t="str">
            <v>026000</v>
          </cell>
          <cell r="B26">
            <v>1779251.07</v>
          </cell>
          <cell r="C26">
            <v>7540707.4100000001</v>
          </cell>
        </row>
        <row r="27">
          <cell r="A27" t="str">
            <v>027000</v>
          </cell>
          <cell r="B27">
            <v>1048553.32</v>
          </cell>
          <cell r="C27">
            <v>8952889.0800000001</v>
          </cell>
        </row>
        <row r="28">
          <cell r="A28" t="str">
            <v>028000</v>
          </cell>
          <cell r="B28">
            <v>1379342.49</v>
          </cell>
          <cell r="C28">
            <v>6561632.3700000001</v>
          </cell>
        </row>
        <row r="29">
          <cell r="A29" t="str">
            <v>029000</v>
          </cell>
          <cell r="B29">
            <v>2572149.7999999998</v>
          </cell>
          <cell r="C29">
            <v>12578369.92</v>
          </cell>
        </row>
        <row r="30">
          <cell r="A30" t="str">
            <v>02A000</v>
          </cell>
          <cell r="B30">
            <v>433600.3</v>
          </cell>
          <cell r="C30">
            <v>2698341.01</v>
          </cell>
        </row>
        <row r="31">
          <cell r="A31" t="str">
            <v>02B000</v>
          </cell>
          <cell r="B31">
            <v>466038.75</v>
          </cell>
          <cell r="C31">
            <v>2768885.23</v>
          </cell>
        </row>
        <row r="32">
          <cell r="A32" t="str">
            <v>030000</v>
          </cell>
          <cell r="B32">
            <v>2621366.37</v>
          </cell>
          <cell r="C32">
            <v>10962822.289999999</v>
          </cell>
        </row>
        <row r="33">
          <cell r="A33" t="str">
            <v>031000</v>
          </cell>
          <cell r="B33">
            <v>3156171.69</v>
          </cell>
          <cell r="C33">
            <v>16421415.039999999</v>
          </cell>
        </row>
        <row r="34">
          <cell r="A34" t="str">
            <v>032000</v>
          </cell>
          <cell r="B34">
            <v>548709.93000000005</v>
          </cell>
          <cell r="C34">
            <v>3298150.29</v>
          </cell>
        </row>
        <row r="35">
          <cell r="A35" t="str">
            <v>033000</v>
          </cell>
          <cell r="B35">
            <v>5131989.82</v>
          </cell>
          <cell r="C35">
            <v>21312567.449999999</v>
          </cell>
        </row>
        <row r="36">
          <cell r="A36" t="str">
            <v>034000</v>
          </cell>
          <cell r="B36">
            <v>3751202.11</v>
          </cell>
          <cell r="C36">
            <v>14700207.65</v>
          </cell>
        </row>
        <row r="37">
          <cell r="A37" t="str">
            <v>035000</v>
          </cell>
          <cell r="B37">
            <v>3063079.11</v>
          </cell>
          <cell r="C37">
            <v>13252382.59</v>
          </cell>
        </row>
        <row r="38">
          <cell r="A38" t="str">
            <v>036000</v>
          </cell>
          <cell r="B38">
            <v>773537.84</v>
          </cell>
          <cell r="C38">
            <v>3697062.87</v>
          </cell>
        </row>
        <row r="39">
          <cell r="A39" t="str">
            <v>037000</v>
          </cell>
          <cell r="B39">
            <v>2199011.69</v>
          </cell>
          <cell r="C39">
            <v>7946312.0800000001</v>
          </cell>
        </row>
        <row r="40">
          <cell r="A40" t="str">
            <v>038000</v>
          </cell>
          <cell r="B40">
            <v>3600693.02</v>
          </cell>
          <cell r="C40">
            <v>16695727.83</v>
          </cell>
        </row>
        <row r="41">
          <cell r="A41" t="str">
            <v>039000</v>
          </cell>
          <cell r="B41">
            <v>640216.16</v>
          </cell>
          <cell r="C41">
            <v>3839511.2</v>
          </cell>
        </row>
        <row r="42">
          <cell r="A42" t="str">
            <v>040000</v>
          </cell>
          <cell r="B42">
            <v>948971.35</v>
          </cell>
          <cell r="C42">
            <v>5800962.5899999999</v>
          </cell>
        </row>
        <row r="43">
          <cell r="A43" t="str">
            <v>041000</v>
          </cell>
          <cell r="B43">
            <v>1193871.46</v>
          </cell>
          <cell r="C43">
            <v>5029601.58</v>
          </cell>
        </row>
        <row r="44">
          <cell r="A44" t="str">
            <v>042000</v>
          </cell>
          <cell r="B44">
            <v>2679629.6800000002</v>
          </cell>
          <cell r="C44">
            <v>9872549.5099999998</v>
          </cell>
        </row>
        <row r="45">
          <cell r="A45" t="str">
            <v>043000</v>
          </cell>
          <cell r="B45">
            <v>585122.74</v>
          </cell>
          <cell r="C45">
            <v>3555697.08</v>
          </cell>
        </row>
        <row r="46">
          <cell r="A46" t="str">
            <v>044000</v>
          </cell>
          <cell r="B46">
            <v>2789009.23</v>
          </cell>
          <cell r="C46">
            <v>17065912.760000002</v>
          </cell>
        </row>
        <row r="47">
          <cell r="A47" t="str">
            <v>045000</v>
          </cell>
          <cell r="B47">
            <v>2532482.4300000002</v>
          </cell>
          <cell r="C47">
            <v>10024212.880000001</v>
          </cell>
        </row>
        <row r="48">
          <cell r="A48" t="str">
            <v>046000</v>
          </cell>
          <cell r="B48">
            <v>658179.81000000006</v>
          </cell>
          <cell r="C48">
            <v>3022191.32</v>
          </cell>
        </row>
        <row r="49">
          <cell r="A49" t="str">
            <v>047000</v>
          </cell>
          <cell r="B49">
            <v>828396.98</v>
          </cell>
          <cell r="C49">
            <v>5452679.0199999996</v>
          </cell>
        </row>
        <row r="50">
          <cell r="A50" t="str">
            <v>048000</v>
          </cell>
          <cell r="B50">
            <v>410231.18</v>
          </cell>
          <cell r="C50">
            <v>1328673.76</v>
          </cell>
        </row>
        <row r="51">
          <cell r="A51" t="str">
            <v>049000</v>
          </cell>
          <cell r="B51">
            <v>2055756.94</v>
          </cell>
          <cell r="C51">
            <v>10651577.789999999</v>
          </cell>
        </row>
        <row r="52">
          <cell r="A52" t="str">
            <v>050000</v>
          </cell>
          <cell r="B52">
            <v>1213023.47</v>
          </cell>
          <cell r="C52">
            <v>7967032.4800000004</v>
          </cell>
        </row>
        <row r="53">
          <cell r="A53" t="str">
            <v>051000</v>
          </cell>
          <cell r="B53">
            <v>3058670.05</v>
          </cell>
          <cell r="C53">
            <v>8790489.75</v>
          </cell>
        </row>
        <row r="54">
          <cell r="A54" t="str">
            <v>052000</v>
          </cell>
          <cell r="B54">
            <v>665293.01</v>
          </cell>
          <cell r="C54">
            <v>3088629.04</v>
          </cell>
        </row>
        <row r="55">
          <cell r="A55" t="str">
            <v>053000</v>
          </cell>
          <cell r="B55">
            <v>675886.6</v>
          </cell>
          <cell r="C55">
            <v>4718679.16</v>
          </cell>
        </row>
        <row r="56">
          <cell r="A56" t="str">
            <v>054000</v>
          </cell>
          <cell r="B56">
            <v>2732278.65</v>
          </cell>
          <cell r="C56">
            <v>9197176.9600000009</v>
          </cell>
        </row>
        <row r="57">
          <cell r="A57" t="str">
            <v>055000</v>
          </cell>
          <cell r="B57">
            <v>928791.88</v>
          </cell>
          <cell r="C57">
            <v>2762962.56</v>
          </cell>
        </row>
        <row r="58">
          <cell r="A58" t="str">
            <v>056000</v>
          </cell>
          <cell r="B58">
            <v>1617171.75</v>
          </cell>
          <cell r="C58">
            <v>9295276.8100000005</v>
          </cell>
        </row>
        <row r="59">
          <cell r="A59" t="str">
            <v>057000</v>
          </cell>
          <cell r="B59">
            <v>3477888.71</v>
          </cell>
          <cell r="C59">
            <v>15003588.050000001</v>
          </cell>
        </row>
        <row r="60">
          <cell r="A60" t="str">
            <v>058000</v>
          </cell>
          <cell r="B60">
            <v>747111.74</v>
          </cell>
          <cell r="C60">
            <v>3434139.15</v>
          </cell>
        </row>
        <row r="61">
          <cell r="A61" t="str">
            <v>059000</v>
          </cell>
          <cell r="B61">
            <v>11906070.18</v>
          </cell>
          <cell r="C61">
            <v>30845538.469999999</v>
          </cell>
        </row>
        <row r="62">
          <cell r="A62" t="str">
            <v>060000</v>
          </cell>
          <cell r="B62">
            <v>1420438.15</v>
          </cell>
          <cell r="C62">
            <v>11987453.6</v>
          </cell>
        </row>
        <row r="63">
          <cell r="A63" t="str">
            <v>061000</v>
          </cell>
          <cell r="B63">
            <v>1275314.77</v>
          </cell>
          <cell r="C63">
            <v>4646282.99</v>
          </cell>
        </row>
        <row r="64">
          <cell r="A64" t="str">
            <v>062000</v>
          </cell>
          <cell r="B64">
            <v>5403682.9900000002</v>
          </cell>
          <cell r="C64">
            <v>18637264.010000002</v>
          </cell>
        </row>
        <row r="65">
          <cell r="A65" t="str">
            <v>063000</v>
          </cell>
          <cell r="B65">
            <v>1960423.13</v>
          </cell>
          <cell r="C65">
            <v>9952228.25</v>
          </cell>
        </row>
        <row r="66">
          <cell r="A66" t="str">
            <v>064000</v>
          </cell>
          <cell r="B66">
            <v>2134349.3199999998</v>
          </cell>
          <cell r="C66">
            <v>10141154.35</v>
          </cell>
        </row>
        <row r="67">
          <cell r="A67" t="str">
            <v>065000</v>
          </cell>
          <cell r="B67">
            <v>799780.46</v>
          </cell>
          <cell r="C67">
            <v>3779371.91</v>
          </cell>
        </row>
        <row r="68">
          <cell r="A68" t="str">
            <v>066000</v>
          </cell>
          <cell r="B68">
            <v>1621713.47</v>
          </cell>
          <cell r="C68">
            <v>6404583.1299999999</v>
          </cell>
        </row>
        <row r="69">
          <cell r="A69" t="str">
            <v>067000</v>
          </cell>
          <cell r="B69">
            <v>3655467.48</v>
          </cell>
          <cell r="C69">
            <v>14820486.210000001</v>
          </cell>
        </row>
        <row r="70">
          <cell r="A70" t="str">
            <v>068000</v>
          </cell>
          <cell r="B70">
            <v>2370984.5699999998</v>
          </cell>
          <cell r="C70">
            <v>10578761.119999999</v>
          </cell>
        </row>
        <row r="71">
          <cell r="A71" t="str">
            <v>069000</v>
          </cell>
          <cell r="B71">
            <v>9743383.7899999991</v>
          </cell>
          <cell r="C71">
            <v>22338862.829999998</v>
          </cell>
        </row>
        <row r="72">
          <cell r="A72" t="str">
            <v>070000</v>
          </cell>
          <cell r="B72">
            <v>326422.45</v>
          </cell>
          <cell r="C72">
            <v>3608518.02</v>
          </cell>
        </row>
        <row r="73">
          <cell r="A73" t="str">
            <v>071000</v>
          </cell>
          <cell r="B73">
            <v>1607704.42</v>
          </cell>
          <cell r="C73">
            <v>8236791.4299999997</v>
          </cell>
        </row>
        <row r="74">
          <cell r="A74" t="str">
            <v>072000</v>
          </cell>
          <cell r="B74">
            <v>1659145.27</v>
          </cell>
          <cell r="C74">
            <v>8214854.2800000003</v>
          </cell>
        </row>
        <row r="75">
          <cell r="A75" t="str">
            <v>073000</v>
          </cell>
          <cell r="B75">
            <v>1625704.76</v>
          </cell>
          <cell r="C75">
            <v>6174529.3499999996</v>
          </cell>
        </row>
        <row r="76">
          <cell r="A76" t="str">
            <v>074000</v>
          </cell>
          <cell r="B76">
            <v>1971239.71</v>
          </cell>
          <cell r="C76">
            <v>10083502.23</v>
          </cell>
        </row>
        <row r="77">
          <cell r="A77" t="str">
            <v>075000</v>
          </cell>
          <cell r="B77">
            <v>40173498.030000001</v>
          </cell>
          <cell r="C77">
            <v>20962127.739999998</v>
          </cell>
        </row>
        <row r="78">
          <cell r="A78" t="str">
            <v>076000</v>
          </cell>
          <cell r="B78">
            <v>2071264.84</v>
          </cell>
          <cell r="C78">
            <v>18028794.390000001</v>
          </cell>
        </row>
        <row r="79">
          <cell r="A79" t="str">
            <v>077000</v>
          </cell>
          <cell r="B79">
            <v>4253207.68</v>
          </cell>
          <cell r="C79">
            <v>16752082.689999999</v>
          </cell>
        </row>
        <row r="80">
          <cell r="A80" t="str">
            <v>078000</v>
          </cell>
          <cell r="B80">
            <v>8855580.3000000007</v>
          </cell>
          <cell r="C80">
            <v>19359445.370000001</v>
          </cell>
        </row>
        <row r="81">
          <cell r="A81" t="str">
            <v>079000</v>
          </cell>
          <cell r="B81">
            <v>1265311.1299999999</v>
          </cell>
          <cell r="C81">
            <v>5501903.4100000001</v>
          </cell>
        </row>
        <row r="82">
          <cell r="A82" t="str">
            <v>080000</v>
          </cell>
          <cell r="B82">
            <v>1988280.34</v>
          </cell>
          <cell r="C82">
            <v>7479950.8099999996</v>
          </cell>
        </row>
        <row r="83">
          <cell r="A83" t="str">
            <v>081000</v>
          </cell>
          <cell r="B83">
            <v>810599.87</v>
          </cell>
          <cell r="C83">
            <v>6002950.7800000003</v>
          </cell>
        </row>
        <row r="84">
          <cell r="A84" t="str">
            <v>082000</v>
          </cell>
          <cell r="B84">
            <v>608915.26</v>
          </cell>
          <cell r="C84">
            <v>4581187.2699999996</v>
          </cell>
        </row>
        <row r="85">
          <cell r="A85" t="str">
            <v>083000</v>
          </cell>
          <cell r="B85">
            <v>2501590.8199999998</v>
          </cell>
          <cell r="C85">
            <v>16183756.619999999</v>
          </cell>
        </row>
        <row r="86">
          <cell r="A86" t="str">
            <v>084000</v>
          </cell>
          <cell r="B86">
            <v>2068730.06</v>
          </cell>
          <cell r="C86">
            <v>9078598.25</v>
          </cell>
        </row>
        <row r="87">
          <cell r="A87" t="str">
            <v>085000</v>
          </cell>
          <cell r="B87">
            <v>1411478.91</v>
          </cell>
          <cell r="C87">
            <v>9305511.7599999998</v>
          </cell>
        </row>
        <row r="88">
          <cell r="A88" t="str">
            <v>086000</v>
          </cell>
          <cell r="B88">
            <v>1098769.1200000001</v>
          </cell>
          <cell r="C88">
            <v>6342341.3899999997</v>
          </cell>
        </row>
        <row r="89">
          <cell r="A89" t="str">
            <v>087000</v>
          </cell>
          <cell r="B89">
            <v>1869837.1</v>
          </cell>
          <cell r="C89">
            <v>5438847.5199999996</v>
          </cell>
        </row>
        <row r="90">
          <cell r="A90" t="str">
            <v>088000</v>
          </cell>
          <cell r="B90">
            <v>1166296.53</v>
          </cell>
          <cell r="C90">
            <v>5474133.0499999998</v>
          </cell>
        </row>
        <row r="91">
          <cell r="A91" t="str">
            <v>089000</v>
          </cell>
          <cell r="B91">
            <v>558247.82999999996</v>
          </cell>
          <cell r="C91">
            <v>5146614.63</v>
          </cell>
        </row>
        <row r="92">
          <cell r="A92" t="str">
            <v>090000</v>
          </cell>
          <cell r="B92">
            <v>414137.8</v>
          </cell>
          <cell r="C92">
            <v>1905177.05</v>
          </cell>
        </row>
        <row r="93">
          <cell r="A93" t="str">
            <v>091000</v>
          </cell>
          <cell r="B93">
            <v>4664466.33</v>
          </cell>
          <cell r="C93">
            <v>17825491.050000001</v>
          </cell>
        </row>
        <row r="94">
          <cell r="A94" t="str">
            <v>092000</v>
          </cell>
          <cell r="B94">
            <v>22861418.940000001</v>
          </cell>
          <cell r="C94">
            <v>20973606.27</v>
          </cell>
        </row>
        <row r="95">
          <cell r="A95" t="str">
            <v>093000</v>
          </cell>
          <cell r="B95">
            <v>13055156.720000001</v>
          </cell>
          <cell r="C95">
            <v>16411707.939999999</v>
          </cell>
        </row>
        <row r="96">
          <cell r="A96" t="str">
            <v>094000</v>
          </cell>
          <cell r="B96">
            <v>7670007.5700000003</v>
          </cell>
          <cell r="C96">
            <v>14292956.800000001</v>
          </cell>
        </row>
        <row r="97">
          <cell r="A97" t="str">
            <v>095000</v>
          </cell>
          <cell r="B97">
            <v>4659199.18</v>
          </cell>
          <cell r="C97">
            <v>13642160.65</v>
          </cell>
        </row>
        <row r="98">
          <cell r="A98" t="str">
            <v>101000</v>
          </cell>
          <cell r="B98">
            <v>2242568.75</v>
          </cell>
          <cell r="C98">
            <v>4682167.9400000004</v>
          </cell>
        </row>
        <row r="99">
          <cell r="A99" t="str">
            <v>102000</v>
          </cell>
          <cell r="B99">
            <v>1399984.88</v>
          </cell>
          <cell r="C99">
            <v>1233615.76</v>
          </cell>
        </row>
        <row r="100">
          <cell r="A100" t="str">
            <v>103000</v>
          </cell>
          <cell r="B100">
            <v>1777738.11</v>
          </cell>
          <cell r="C100">
            <v>4780920.9000000004</v>
          </cell>
        </row>
        <row r="101">
          <cell r="A101" t="str">
            <v>104000</v>
          </cell>
          <cell r="B101">
            <v>1342192.96</v>
          </cell>
          <cell r="C101">
            <v>6588679.0800000001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Montants à verser lfr 2006"/>
      <sheetName val="TABLE MO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 xml:space="preserve"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 xml:space="preserve"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 xml:space="preserve"> Identification du dossier</v>
          </cell>
          <cell r="E13" t="str">
            <v xml:space="preserve"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 xml:space="preserve">     (réf. CIR n°109/88 du 1er juillet 1988)</v>
          </cell>
        </row>
      </sheetData>
      <sheetData sheetId="5" refreshError="1">
        <row r="1">
          <cell r="A1" t="str">
            <v>CNRS</v>
          </cell>
          <cell r="E1" t="str">
            <v xml:space="preserve">Délégation </v>
          </cell>
          <cell r="G1" t="str">
            <v>NORD-EST</v>
          </cell>
        </row>
        <row r="2">
          <cell r="A2" t="str">
            <v>DFI (budget)</v>
          </cell>
        </row>
        <row r="5">
          <cell r="D5" t="str">
            <v>EXERCICE 2002</v>
          </cell>
        </row>
        <row r="7">
          <cell r="C7" t="str">
            <v>PREVISIONS GLOBALES (*)</v>
          </cell>
        </row>
        <row r="9">
          <cell r="C9" t="str">
            <v>POUR LA DECISION MODIFICATIVE N° 1</v>
          </cell>
        </row>
        <row r="11">
          <cell r="C11" t="str">
            <v>CREDITS DE PAIEMENT HORS TAXES</v>
          </cell>
        </row>
        <row r="19">
          <cell r="E19" t="str">
            <v>SUBVENTION DE L'ETAT</v>
          </cell>
          <cell r="G19" t="str">
            <v>RESSOURCES PROPRES</v>
          </cell>
        </row>
        <row r="21">
          <cell r="B21" t="str">
            <v>CODES</v>
          </cell>
        </row>
        <row r="24">
          <cell r="B24" t="str">
            <v>2ème SECTION</v>
          </cell>
        </row>
        <row r="26">
          <cell r="B26" t="str">
            <v>(06911)</v>
          </cell>
          <cell r="C26" t="str">
            <v>.</v>
          </cell>
          <cell r="D26" t="str">
            <v/>
          </cell>
          <cell r="E26">
            <v>400000</v>
          </cell>
          <cell r="G26">
            <v>100000</v>
          </cell>
        </row>
        <row r="30">
          <cell r="B30" t="str">
            <v>3ème SECTION</v>
          </cell>
        </row>
        <row r="33">
          <cell r="B33" t="str">
            <v>1ère partie</v>
          </cell>
        </row>
        <row r="35">
          <cell r="B35" t="str">
            <v>(0690)</v>
          </cell>
          <cell r="C35" t="str">
            <v>.</v>
          </cell>
          <cell r="D35" t="str">
            <v/>
          </cell>
          <cell r="E35">
            <v>11450000</v>
          </cell>
          <cell r="G35">
            <v>9900000</v>
          </cell>
        </row>
        <row r="38">
          <cell r="B38" t="str">
            <v>2ème partie</v>
          </cell>
        </row>
        <row r="40">
          <cell r="B40" t="str">
            <v>(0693)</v>
          </cell>
          <cell r="C40" t="str">
            <v>.</v>
          </cell>
          <cell r="E40">
            <v>1600000</v>
          </cell>
          <cell r="G40">
            <v>180000</v>
          </cell>
        </row>
        <row r="42">
          <cell r="B42" t="str">
            <v>(0696)</v>
          </cell>
          <cell r="C42" t="str">
            <v>.</v>
          </cell>
          <cell r="D42" t="str">
            <v/>
          </cell>
          <cell r="E42">
            <v>700000</v>
          </cell>
          <cell r="G42">
            <v>88800</v>
          </cell>
        </row>
        <row r="44">
          <cell r="B44" t="str">
            <v>(0697)</v>
          </cell>
          <cell r="C44" t="str">
            <v>.</v>
          </cell>
          <cell r="D44" t="str">
            <v/>
          </cell>
          <cell r="E44">
            <v>800000</v>
          </cell>
          <cell r="G44">
            <v>125000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 exe."/>
      <sheetName val="maquette PMT envoyée"/>
      <sheetName val="maquette sur comptes arrêtés"/>
      <sheetName val="comptes arrêtés"/>
      <sheetName val="DM T2"/>
      <sheetName val="DM 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es proposées"/>
      <sheetName val="P134"/>
      <sheetName val="Tableau de synthèse DB"/>
      <sheetName val="Tableau de synthèse ministère"/>
      <sheetName val="P134 - RProg"/>
      <sheetName val="Comparaison PMT"/>
      <sheetName val="P134 - position BEPII revue"/>
      <sheetName val="P134 - position Rprog revue"/>
      <sheetName val="Synthèse programme 134"/>
      <sheetName val="Synthèse mission A3"/>
      <sheetName val="old - envoi Rprog 19 ma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F6" t="str">
            <v>02 Développement des PME, du commerce, de l'artisanat et des professions libérales</v>
          </cell>
        </row>
        <row r="7">
          <cell r="F7" t="str">
            <v>UB 1 - Développement des PME</v>
          </cell>
        </row>
        <row r="8">
          <cell r="F8" t="str">
            <v>Développement des PME, du commerce, de l'artisanat et des professions libérales</v>
          </cell>
        </row>
        <row r="9">
          <cell r="F9" t="str">
            <v>Réserve parlementaire</v>
          </cell>
        </row>
        <row r="10">
          <cell r="F10" t="str">
            <v>UB 2 - FISAC</v>
          </cell>
        </row>
        <row r="11">
          <cell r="F11" t="str">
            <v>Aide au départ (labellisée FISAC)</v>
          </cell>
        </row>
        <row r="12">
          <cell r="F12" t="str">
            <v>FISAC</v>
          </cell>
        </row>
        <row r="13">
          <cell r="F13" t="str">
            <v>UB 3 - ANSP</v>
          </cell>
        </row>
        <row r="14">
          <cell r="F14" t="str">
            <v>ANSP - Services à la personne</v>
          </cell>
        </row>
        <row r="15">
          <cell r="F15" t="str">
            <v>UB 4 - OSEO garanties</v>
          </cell>
        </row>
        <row r="16">
          <cell r="F16" t="str">
            <v>OSEO Garanties</v>
          </cell>
        </row>
        <row r="17">
          <cell r="F17" t="str">
            <v>UB 5 - Garanties diverses</v>
          </cell>
        </row>
        <row r="18">
          <cell r="F18" t="str">
            <v>Garanties diverses</v>
          </cell>
        </row>
        <row r="19">
          <cell r="F19" t="str">
            <v>03 Action en faveur des entreprises industrielles</v>
          </cell>
        </row>
        <row r="20">
          <cell r="F20" t="str">
            <v>UB 6 - CTI</v>
          </cell>
        </row>
        <row r="21">
          <cell r="F21" t="str">
            <v>CTI 62 et 64</v>
          </cell>
        </row>
        <row r="22">
          <cell r="F22" t="str">
            <v>UB 7 - Politique industrielle</v>
          </cell>
        </row>
        <row r="23">
          <cell r="F23" t="str">
            <v>Politique industrielle</v>
          </cell>
        </row>
        <row r="24">
          <cell r="F24" t="str">
            <v>UB 8 - Normalisation et métrologie de l'administration centrale</v>
          </cell>
        </row>
        <row r="25">
          <cell r="F25" t="str">
            <v>Accréditations et contrôles (COFRAC)</v>
          </cell>
        </row>
        <row r="26">
          <cell r="F26" t="str">
            <v>Contribution aux OI Normes Metrologie</v>
          </cell>
        </row>
        <row r="27">
          <cell r="F27" t="str">
            <v>UB 9 - Politique industrielle</v>
          </cell>
        </row>
        <row r="28">
          <cell r="F28" t="str">
            <v>Etudes industrielles &amp; Marchés d'expertise</v>
          </cell>
        </row>
        <row r="29">
          <cell r="F29" t="str">
            <v>Soutien aux services déconcentrés</v>
          </cell>
        </row>
        <row r="30">
          <cell r="F30" t="str">
            <v>Crédits de communication</v>
          </cell>
        </row>
        <row r="31">
          <cell r="F31" t="str">
            <v>Politique industrielle (MAD)</v>
          </cell>
        </row>
        <row r="32">
          <cell r="F32" t="str">
            <v>Contrôles et essais  Contrib. à la surveillance du marché et des produits</v>
          </cell>
        </row>
        <row r="33">
          <cell r="F33" t="str">
            <v>UB 10 - Normes qualité métrologie (Opérateurs)</v>
          </cell>
        </row>
        <row r="34">
          <cell r="F34" t="str">
            <v>LNE</v>
          </cell>
        </row>
        <row r="35">
          <cell r="F35" t="str">
            <v>AFNOR</v>
          </cell>
        </row>
        <row r="36">
          <cell r="F36" t="str">
            <v>UB 11 - CPER (Actions collectives)</v>
          </cell>
        </row>
        <row r="37">
          <cell r="F37" t="str">
            <v>Actions collectives (CPER)</v>
          </cell>
        </row>
        <row r="38">
          <cell r="F38" t="str">
            <v>UB 12 - Actions individuelles et régionales (hors CPER)</v>
          </cell>
        </row>
        <row r="39">
          <cell r="F39" t="str">
            <v>Actions régionales - Pôles de compétitivité (hors CPER )</v>
          </cell>
        </row>
        <row r="40">
          <cell r="F40" t="str">
            <v>Aides individuelles (hors CPER)</v>
          </cell>
        </row>
        <row r="41">
          <cell r="F41" t="str">
            <v>UB 13 - FNRT</v>
          </cell>
        </row>
        <row r="42">
          <cell r="F42" t="str">
            <v>FNRT</v>
          </cell>
        </row>
        <row r="43">
          <cell r="F43" t="str">
            <v>UB 14 - Autres mutations et conversions  industrielles</v>
          </cell>
        </row>
        <row r="44">
          <cell r="F44" t="str">
            <v>Aides à la construction navale</v>
          </cell>
        </row>
        <row r="45">
          <cell r="F45" t="str">
            <v>Actions de restructuration hors CIRI</v>
          </cell>
        </row>
        <row r="46">
          <cell r="F46" t="str">
            <v>Interventions dans le cadre du FIL</v>
          </cell>
        </row>
        <row r="47">
          <cell r="F47" t="str">
            <v>Autres modes de conversion</v>
          </cell>
        </row>
        <row r="48">
          <cell r="F48" t="str">
            <v>44 septies</v>
          </cell>
        </row>
        <row r="49">
          <cell r="F49" t="str">
            <v>04 Développement des télécommunications,des postes et de la société de l'information</v>
          </cell>
        </row>
        <row r="50">
          <cell r="F50" t="str">
            <v>UB 15 - Télécoms</v>
          </cell>
        </row>
        <row r="51">
          <cell r="F51" t="str">
            <v>Organismes internationaux</v>
          </cell>
        </row>
        <row r="52">
          <cell r="F52" t="str">
            <v>Autres actions (AFUTT, DVB Project, forum des droits internet)</v>
          </cell>
        </row>
        <row r="53">
          <cell r="F53" t="str">
            <v>UB 16 - Transport de presse et divers</v>
          </cell>
        </row>
        <row r="54">
          <cell r="F54" t="str">
            <v>Transport presse</v>
          </cell>
        </row>
        <row r="55">
          <cell r="F55" t="str">
            <v>UB 17 - Compensation heures supplémentaires La Poste</v>
          </cell>
        </row>
        <row r="56">
          <cell r="F56" t="str">
            <v>Compensation heures supp La Poste</v>
          </cell>
        </row>
        <row r="57">
          <cell r="F57" t="str">
            <v>UB 18 - Franchise postale</v>
          </cell>
        </row>
        <row r="58">
          <cell r="F58" t="str">
            <v>Franchise postale</v>
          </cell>
        </row>
        <row r="59">
          <cell r="F59" t="str">
            <v>UB 19 - ANFr</v>
          </cell>
        </row>
        <row r="60">
          <cell r="F60" t="str">
            <v>Agence nationale des fréquences (A.N.Fr.)</v>
          </cell>
        </row>
        <row r="61">
          <cell r="F61" t="str">
            <v>07 Développement international  et compétitivité du territoire</v>
          </cell>
        </row>
        <row r="62">
          <cell r="F62" t="str">
            <v>UB 20 - SCSP Ubifrance</v>
          </cell>
        </row>
        <row r="63">
          <cell r="F63" t="str">
            <v>Ubifrance (SCSP)</v>
          </cell>
        </row>
        <row r="64">
          <cell r="F64" t="str">
            <v>UB 21 - SCSP AFII</v>
          </cell>
        </row>
        <row r="65">
          <cell r="F65" t="str">
            <v>AFII</v>
          </cell>
        </row>
        <row r="66">
          <cell r="F66" t="str">
            <v>UB 22 - Interventions Ubifrance</v>
          </cell>
        </row>
        <row r="67">
          <cell r="F67" t="str">
            <v>Ubifrance (Intervention)</v>
          </cell>
        </row>
        <row r="68">
          <cell r="F68" t="str">
            <v>UB 23 - Interventions DGTPE</v>
          </cell>
        </row>
        <row r="69">
          <cell r="F69" t="str">
            <v>CPER</v>
          </cell>
        </row>
        <row r="70">
          <cell r="F70" t="str">
            <v>Bureau international tarifs douaniers &amp; Partenariat France</v>
          </cell>
        </row>
        <row r="71">
          <cell r="F71" t="str">
            <v>AAI</v>
          </cell>
        </row>
        <row r="72">
          <cell r="F72" t="str">
            <v>Action 13 ARCEP</v>
          </cell>
        </row>
        <row r="73">
          <cell r="F73" t="str">
            <v>UB 24 - ARCEP</v>
          </cell>
        </row>
        <row r="75">
          <cell r="F75" t="str">
            <v>Action 14 CRE</v>
          </cell>
        </row>
        <row r="76">
          <cell r="F76" t="str">
            <v>UB 25 - CRE</v>
          </cell>
        </row>
        <row r="78">
          <cell r="F78" t="str">
            <v>Action 15 Mise en œuvre du droit de la concurrence</v>
          </cell>
        </row>
        <row r="79">
          <cell r="F79" t="str">
            <v>UB 26 - Autorité de la concurrence</v>
          </cell>
        </row>
        <row r="81">
          <cell r="F81" t="str">
            <v>DGCCRF</v>
          </cell>
        </row>
        <row r="82">
          <cell r="F82" t="str">
            <v>Action 16 Régulation concurrentielle des marchés</v>
          </cell>
        </row>
        <row r="83">
          <cell r="F83" t="str">
            <v>UB 27 - Fonctionnement</v>
          </cell>
        </row>
        <row r="84">
          <cell r="F84" t="str">
            <v>Loyers</v>
          </cell>
        </row>
        <row r="85">
          <cell r="F85" t="str">
            <v>Loyers budgétaires</v>
          </cell>
        </row>
        <row r="86">
          <cell r="F86" t="str">
            <v>Fonctionnement courant</v>
          </cell>
        </row>
        <row r="87">
          <cell r="F87" t="str">
            <v xml:space="preserve">Formation </v>
          </cell>
        </row>
        <row r="88">
          <cell r="F88" t="str">
            <v>UB 28 - Investissement</v>
          </cell>
        </row>
        <row r="89">
          <cell r="F89" t="str">
            <v>Informatique</v>
          </cell>
        </row>
        <row r="90">
          <cell r="F90" t="str">
            <v xml:space="preserve">Investissement </v>
          </cell>
        </row>
        <row r="91">
          <cell r="F91" t="str">
            <v>Action 17 Protection économique du consommateur</v>
          </cell>
        </row>
        <row r="92">
          <cell r="F92" t="str">
            <v>UB 29 - Fonctionnement</v>
          </cell>
        </row>
        <row r="93">
          <cell r="F93" t="str">
            <v>Loyers</v>
          </cell>
        </row>
        <row r="94">
          <cell r="F94" t="str">
            <v xml:space="preserve">Loyers budgétaires </v>
          </cell>
        </row>
        <row r="95">
          <cell r="F95" t="str">
            <v>Fonctionnement courant</v>
          </cell>
        </row>
        <row r="96">
          <cell r="F96" t="str">
            <v>Formation</v>
          </cell>
        </row>
        <row r="97">
          <cell r="F97" t="str">
            <v>UB 30 - Investissement</v>
          </cell>
        </row>
        <row r="98">
          <cell r="F98" t="str">
            <v>Informatique</v>
          </cell>
        </row>
        <row r="99">
          <cell r="F99" t="str">
            <v>Investissement</v>
          </cell>
        </row>
        <row r="100">
          <cell r="F100" t="str">
            <v>UB 31 - Associations de consommateurs</v>
          </cell>
        </row>
        <row r="101">
          <cell r="F101" t="str">
            <v xml:space="preserve">Mouvement consumériste </v>
          </cell>
        </row>
        <row r="102">
          <cell r="F102" t="str">
            <v>Action 18 Sécurité du consommateur</v>
          </cell>
        </row>
        <row r="103">
          <cell r="F103" t="str">
            <v>UB 32 - Fonctionnement</v>
          </cell>
        </row>
        <row r="104">
          <cell r="F104" t="str">
            <v>Loyers</v>
          </cell>
        </row>
        <row r="105">
          <cell r="F105" t="str">
            <v>Loyers budgétaires</v>
          </cell>
        </row>
        <row r="106">
          <cell r="F106" t="str">
            <v>Fonctionnement courant</v>
          </cell>
        </row>
        <row r="107">
          <cell r="F107" t="str">
            <v xml:space="preserve">Formation </v>
          </cell>
        </row>
        <row r="108">
          <cell r="F108" t="str">
            <v>UB 33 - Investissement</v>
          </cell>
        </row>
        <row r="109">
          <cell r="F109" t="str">
            <v>Informatique</v>
          </cell>
        </row>
        <row r="110">
          <cell r="F110" t="str">
            <v xml:space="preserve">Investissement </v>
          </cell>
        </row>
        <row r="111">
          <cell r="F111" t="str">
            <v>UB 34 - Associations de consommateurs</v>
          </cell>
        </row>
        <row r="112">
          <cell r="F112" t="str">
            <v>Commission de sécurité des consommateurs</v>
          </cell>
        </row>
        <row r="113">
          <cell r="F113" t="str">
            <v>Action 19 Moyens de la politique de l'emploi et de la foramtion professionnelle</v>
          </cell>
        </row>
        <row r="114">
          <cell r="F114" t="str">
            <v>UB 35 - DGEFP</v>
          </cell>
        </row>
      </sheetData>
      <sheetData sheetId="7" refreshError="1">
        <row r="12">
          <cell r="B12" t="str">
            <v>UB 1 - Développement des PME</v>
          </cell>
        </row>
        <row r="13">
          <cell r="B13" t="str">
            <v>UB 2 - FISAC</v>
          </cell>
        </row>
        <row r="14">
          <cell r="B14" t="str">
            <v>UB 3 - ANSP</v>
          </cell>
        </row>
        <row r="15">
          <cell r="B15" t="str">
            <v>UB 4 - OSEO garanties</v>
          </cell>
        </row>
        <row r="16">
          <cell r="B16" t="str">
            <v>UB 5 - Garanties diverses</v>
          </cell>
        </row>
        <row r="17">
          <cell r="B17" t="str">
            <v>UB 6 - CTI</v>
          </cell>
        </row>
        <row r="18">
          <cell r="B18" t="str">
            <v>UB 7 - Politique industrielle</v>
          </cell>
        </row>
        <row r="19">
          <cell r="B19" t="str">
            <v>UB 8 - Normalisation et métrologie de l'administration centrale</v>
          </cell>
        </row>
        <row r="20">
          <cell r="B20" t="str">
            <v>UB 9 - Politique industrielle</v>
          </cell>
        </row>
        <row r="21">
          <cell r="B21" t="str">
            <v>UB 10 - Normes qualité métrologie (Opérateurs)</v>
          </cell>
        </row>
        <row r="22">
          <cell r="B22" t="str">
            <v>UB 11 - CPER (Actions collectives)</v>
          </cell>
        </row>
        <row r="23">
          <cell r="B23" t="str">
            <v>UB 12 - Actions individuelles et régionales (hors CPER)</v>
          </cell>
        </row>
        <row r="24">
          <cell r="B24" t="str">
            <v>UB 13 - FNRT</v>
          </cell>
        </row>
        <row r="25">
          <cell r="B25" t="str">
            <v>UB 14 - Autres mutations et conversions  industrielles</v>
          </cell>
        </row>
        <row r="26">
          <cell r="B26" t="str">
            <v>UB 15 - Télécoms</v>
          </cell>
        </row>
        <row r="27">
          <cell r="B27" t="str">
            <v>UB 16 - Transport de presse et divers</v>
          </cell>
        </row>
        <row r="28">
          <cell r="B28" t="str">
            <v>UB 17 - Compensation heures supplémentaires La Poste</v>
          </cell>
        </row>
        <row r="29">
          <cell r="B29" t="str">
            <v>UB 18 - Franchise postale</v>
          </cell>
        </row>
        <row r="30">
          <cell r="B30" t="str">
            <v>UB 19 - ANFr</v>
          </cell>
        </row>
        <row r="31">
          <cell r="B31" t="str">
            <v>UB 20 - SCSP Ubifrance</v>
          </cell>
        </row>
        <row r="32">
          <cell r="B32" t="str">
            <v>UB 21 - SCSP AFII</v>
          </cell>
        </row>
        <row r="33">
          <cell r="B33" t="str">
            <v>UB 22 - Interventions Ubifrance</v>
          </cell>
        </row>
        <row r="34">
          <cell r="B34" t="str">
            <v>UB 23 - Interventions DGTPE</v>
          </cell>
        </row>
        <row r="35">
          <cell r="B35" t="str">
            <v>UB 24 - ARCEP</v>
          </cell>
        </row>
        <row r="36">
          <cell r="B36" t="str">
            <v>UB 25 - CRE</v>
          </cell>
        </row>
        <row r="37">
          <cell r="B37" t="str">
            <v>UB 26 - Autorité de la concurrence</v>
          </cell>
        </row>
        <row r="38">
          <cell r="B38" t="str">
            <v>UB 27, 29, 32 - Fonctionnement (DGCCRF)</v>
          </cell>
        </row>
        <row r="39">
          <cell r="B39" t="str">
            <v>UB 28, 30, 33 - Investissement (DGCCRF)</v>
          </cell>
        </row>
        <row r="40">
          <cell r="B40" t="str">
            <v>UB 31, 34 - Interventions (DGCCRF)</v>
          </cell>
        </row>
        <row r="41">
          <cell r="B41" t="str">
            <v>UB 35 - DGEFP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 refreshError="1">
        <row r="43">
          <cell r="E43">
            <v>32184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imprimé"/>
      <sheetName val="maquette"/>
      <sheetName val="déc2002"/>
      <sheetName val="janv03"/>
      <sheetName val="fev03"/>
      <sheetName val="mars03"/>
      <sheetName val="avril03"/>
      <sheetName val="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REGUL/DFI</v>
          </cell>
          <cell r="B5">
            <v>4</v>
          </cell>
          <cell r="C5">
            <v>0</v>
          </cell>
          <cell r="D5">
            <v>-160000</v>
          </cell>
          <cell r="E5">
            <v>160000</v>
          </cell>
          <cell r="F5">
            <v>0</v>
          </cell>
          <cell r="G5">
            <v>-4813477</v>
          </cell>
          <cell r="H5">
            <v>4813477</v>
          </cell>
        </row>
        <row r="6">
          <cell r="A6" t="str">
            <v>IN2P3 (y compris calcul scientifique)</v>
          </cell>
          <cell r="B6">
            <v>10</v>
          </cell>
          <cell r="C6">
            <v>10853100</v>
          </cell>
          <cell r="D6">
            <v>1064031</v>
          </cell>
          <cell r="E6">
            <v>9789069</v>
          </cell>
          <cell r="F6">
            <v>31069370</v>
          </cell>
          <cell r="G6">
            <v>18404872</v>
          </cell>
          <cell r="H6">
            <v>12664498</v>
          </cell>
        </row>
        <row r="7">
          <cell r="A7" t="str">
            <v xml:space="preserve">IN2P3 </v>
          </cell>
          <cell r="B7">
            <v>19</v>
          </cell>
          <cell r="C7">
            <v>0</v>
          </cell>
          <cell r="D7">
            <v>0</v>
          </cell>
          <cell r="E7">
            <v>0</v>
          </cell>
          <cell r="F7">
            <v>9836000</v>
          </cell>
          <cell r="G7">
            <v>0</v>
          </cell>
          <cell r="H7">
            <v>9836000</v>
          </cell>
        </row>
        <row r="8">
          <cell r="A8" t="str">
            <v>SPM</v>
          </cell>
          <cell r="B8">
            <v>20</v>
          </cell>
          <cell r="C8">
            <v>0</v>
          </cell>
          <cell r="D8">
            <v>0</v>
          </cell>
          <cell r="E8">
            <v>0</v>
          </cell>
          <cell r="F8">
            <v>22660749</v>
          </cell>
          <cell r="G8">
            <v>9919032</v>
          </cell>
          <cell r="H8">
            <v>12741717</v>
          </cell>
        </row>
        <row r="9">
          <cell r="A9" t="str">
            <v>SPI</v>
          </cell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13089189</v>
          </cell>
          <cell r="G9">
            <v>3603307</v>
          </cell>
          <cell r="H9">
            <v>9485882</v>
          </cell>
        </row>
        <row r="10">
          <cell r="A10" t="str">
            <v>COMI (part CNRS)</v>
          </cell>
          <cell r="B10">
            <v>31</v>
          </cell>
          <cell r="C10">
            <v>0</v>
          </cell>
          <cell r="D10">
            <v>0</v>
          </cell>
          <cell r="E10">
            <v>0</v>
          </cell>
          <cell r="F10">
            <v>13261150</v>
          </cell>
          <cell r="G10">
            <v>6097961</v>
          </cell>
          <cell r="H10">
            <v>7163189</v>
          </cell>
        </row>
        <row r="11">
          <cell r="A11" t="str">
            <v>SCH</v>
          </cell>
          <cell r="B11">
            <v>40</v>
          </cell>
          <cell r="C11">
            <v>653301</v>
          </cell>
          <cell r="D11">
            <v>496501</v>
          </cell>
          <cell r="E11">
            <v>156800</v>
          </cell>
          <cell r="F11">
            <v>29400715</v>
          </cell>
          <cell r="G11">
            <v>141959</v>
          </cell>
          <cell r="H11">
            <v>29258756</v>
          </cell>
        </row>
        <row r="12">
          <cell r="A12" t="str">
            <v>SDU</v>
          </cell>
          <cell r="B12">
            <v>50</v>
          </cell>
          <cell r="C12">
            <v>122500</v>
          </cell>
          <cell r="D12">
            <v>0</v>
          </cell>
          <cell r="E12">
            <v>122500</v>
          </cell>
          <cell r="F12">
            <v>20364558</v>
          </cell>
          <cell r="G12">
            <v>5070</v>
          </cell>
          <cell r="H12">
            <v>20359488</v>
          </cell>
        </row>
        <row r="13">
          <cell r="A13" t="str">
            <v>INSUE</v>
          </cell>
          <cell r="B13">
            <v>51</v>
          </cell>
          <cell r="C13">
            <v>0</v>
          </cell>
          <cell r="D13">
            <v>0</v>
          </cell>
          <cell r="E13">
            <v>0</v>
          </cell>
          <cell r="F13">
            <v>13659125</v>
          </cell>
          <cell r="G13">
            <v>1807400</v>
          </cell>
          <cell r="H13">
            <v>11851725</v>
          </cell>
        </row>
        <row r="14">
          <cell r="A14" t="str">
            <v>INSUE(GE)</v>
          </cell>
          <cell r="B14">
            <v>59</v>
          </cell>
          <cell r="C14">
            <v>0</v>
          </cell>
          <cell r="D14">
            <v>0</v>
          </cell>
          <cell r="E14">
            <v>0</v>
          </cell>
          <cell r="F14">
            <v>10985000</v>
          </cell>
          <cell r="G14">
            <v>10985000</v>
          </cell>
          <cell r="H14">
            <v>0</v>
          </cell>
        </row>
        <row r="15">
          <cell r="A15" t="str">
            <v>SDV</v>
          </cell>
          <cell r="B15">
            <v>60</v>
          </cell>
          <cell r="C15">
            <v>2565545</v>
          </cell>
          <cell r="D15">
            <v>899214</v>
          </cell>
          <cell r="E15">
            <v>1666331</v>
          </cell>
          <cell r="F15">
            <v>66994759</v>
          </cell>
          <cell r="G15">
            <v>100000</v>
          </cell>
          <cell r="H15">
            <v>66894759</v>
          </cell>
        </row>
        <row r="16">
          <cell r="A16" t="str">
            <v>GÉNOPLANTE</v>
          </cell>
          <cell r="B16">
            <v>61</v>
          </cell>
          <cell r="C16">
            <v>2200273</v>
          </cell>
          <cell r="D16">
            <v>1121668</v>
          </cell>
          <cell r="E16">
            <v>1078605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SHS</v>
          </cell>
          <cell r="B17">
            <v>70</v>
          </cell>
          <cell r="C17">
            <v>625526</v>
          </cell>
          <cell r="D17">
            <v>77754</v>
          </cell>
          <cell r="E17">
            <v>547772</v>
          </cell>
          <cell r="F17">
            <v>20650532</v>
          </cell>
          <cell r="G17">
            <v>468230</v>
          </cell>
          <cell r="H17">
            <v>20182302</v>
          </cell>
        </row>
        <row r="18">
          <cell r="A18" t="str">
            <v>STIC</v>
          </cell>
          <cell r="B18">
            <v>80</v>
          </cell>
          <cell r="C18">
            <v>210000</v>
          </cell>
          <cell r="D18">
            <v>0</v>
          </cell>
          <cell r="E18">
            <v>210000</v>
          </cell>
          <cell r="F18">
            <v>23507857</v>
          </cell>
          <cell r="G18">
            <v>235877</v>
          </cell>
          <cell r="H18">
            <v>23271980</v>
          </cell>
        </row>
        <row r="19">
          <cell r="A19" t="str">
            <v>MISSION RESSOURCES &amp; COMPETENCES TECHNOLOGIQUES &amp; UNIPS</v>
          </cell>
          <cell r="B19">
            <v>89</v>
          </cell>
          <cell r="C19">
            <v>0</v>
          </cell>
          <cell r="D19">
            <v>0</v>
          </cell>
          <cell r="E19">
            <v>0</v>
          </cell>
          <cell r="F19">
            <v>972000</v>
          </cell>
          <cell r="G19">
            <v>875000</v>
          </cell>
          <cell r="H19">
            <v>97000</v>
          </cell>
        </row>
        <row r="20">
          <cell r="A20" t="str">
            <v>DAE</v>
          </cell>
          <cell r="B20">
            <v>90</v>
          </cell>
          <cell r="C20">
            <v>21750000</v>
          </cell>
          <cell r="D20">
            <v>7500000</v>
          </cell>
          <cell r="E20">
            <v>14250000</v>
          </cell>
          <cell r="F20">
            <v>3180000</v>
          </cell>
          <cell r="G20">
            <v>2808000</v>
          </cell>
          <cell r="H20">
            <v>372000</v>
          </cell>
        </row>
        <row r="21">
          <cell r="A21" t="str">
            <v>DIST</v>
          </cell>
          <cell r="B21">
            <v>91</v>
          </cell>
          <cell r="C21">
            <v>63000</v>
          </cell>
          <cell r="D21">
            <v>0</v>
          </cell>
          <cell r="E21">
            <v>63000</v>
          </cell>
          <cell r="F21">
            <v>4734896</v>
          </cell>
          <cell r="G21">
            <v>60000</v>
          </cell>
          <cell r="H21">
            <v>4674896</v>
          </cell>
        </row>
        <row r="22">
          <cell r="A22" t="str">
            <v>DRI</v>
          </cell>
          <cell r="B22">
            <v>92</v>
          </cell>
          <cell r="C22">
            <v>0</v>
          </cell>
          <cell r="D22">
            <v>0</v>
          </cell>
          <cell r="E22">
            <v>0</v>
          </cell>
          <cell r="F22">
            <v>9266043</v>
          </cell>
          <cell r="G22">
            <v>571745</v>
          </cell>
          <cell r="H22">
            <v>8694298</v>
          </cell>
        </row>
        <row r="23">
          <cell r="A23" t="str">
            <v>INIST &amp; CNRS EDITION (dont code notificateur 71)</v>
          </cell>
          <cell r="B23">
            <v>93</v>
          </cell>
          <cell r="C23">
            <v>3096900</v>
          </cell>
          <cell r="D23">
            <v>3096900</v>
          </cell>
          <cell r="E23">
            <v>0</v>
          </cell>
          <cell r="F23">
            <v>11001889</v>
          </cell>
          <cell r="G23">
            <v>8574948</v>
          </cell>
          <cell r="H23">
            <v>2426941</v>
          </cell>
        </row>
        <row r="24">
          <cell r="A24" t="str">
            <v>SG/ACTION SOCIALE</v>
          </cell>
          <cell r="B24">
            <v>94</v>
          </cell>
          <cell r="C24">
            <v>4500000</v>
          </cell>
          <cell r="D24">
            <v>4058963</v>
          </cell>
          <cell r="E24">
            <v>441037</v>
          </cell>
          <cell r="F24">
            <v>22712236</v>
          </cell>
          <cell r="G24">
            <v>14488609</v>
          </cell>
          <cell r="H24">
            <v>8223627</v>
          </cell>
        </row>
        <row r="25">
          <cell r="A25" t="str">
            <v>SG/FORM. PERMA.</v>
          </cell>
          <cell r="B25">
            <v>95</v>
          </cell>
          <cell r="C25">
            <v>489400</v>
          </cell>
          <cell r="D25">
            <v>0</v>
          </cell>
          <cell r="E25">
            <v>489400</v>
          </cell>
          <cell r="F25">
            <v>10572965</v>
          </cell>
          <cell r="G25">
            <v>8222094</v>
          </cell>
          <cell r="H25">
            <v>2350871</v>
          </cell>
        </row>
        <row r="26">
          <cell r="A26" t="str">
            <v>SG/OP. IMMOB.</v>
          </cell>
          <cell r="B26">
            <v>96</v>
          </cell>
          <cell r="C26">
            <v>0</v>
          </cell>
          <cell r="D26">
            <v>0</v>
          </cell>
          <cell r="E26">
            <v>0</v>
          </cell>
          <cell r="F26">
            <v>19011984</v>
          </cell>
          <cell r="G26">
            <v>4011400</v>
          </cell>
          <cell r="H26">
            <v>15000584</v>
          </cell>
        </row>
        <row r="27">
          <cell r="A27" t="str">
            <v>SG/MOYENS COMMUNS</v>
          </cell>
          <cell r="B27">
            <v>97</v>
          </cell>
          <cell r="C27">
            <v>406000</v>
          </cell>
          <cell r="D27">
            <v>406000</v>
          </cell>
          <cell r="E27">
            <v>0</v>
          </cell>
          <cell r="F27">
            <v>27981865</v>
          </cell>
          <cell r="G27">
            <v>10680745</v>
          </cell>
          <cell r="H27">
            <v>17301120</v>
          </cell>
        </row>
        <row r="28">
          <cell r="A28" t="str">
            <v>SG/DFI</v>
          </cell>
          <cell r="B28">
            <v>98</v>
          </cell>
          <cell r="C28">
            <v>101322670</v>
          </cell>
          <cell r="D28">
            <v>101322670</v>
          </cell>
          <cell r="E28">
            <v>0</v>
          </cell>
          <cell r="F28">
            <v>147856</v>
          </cell>
          <cell r="G28">
            <v>147856</v>
          </cell>
          <cell r="H28">
            <v>0</v>
          </cell>
        </row>
        <row r="29">
          <cell r="A29" t="str">
            <v xml:space="preserve">CNRS HORS INSTITUTS </v>
          </cell>
          <cell r="B29">
            <v>99</v>
          </cell>
          <cell r="C29">
            <v>0</v>
          </cell>
          <cell r="D29">
            <v>0</v>
          </cell>
          <cell r="E29">
            <v>0</v>
          </cell>
          <cell r="F29">
            <v>36633000</v>
          </cell>
          <cell r="G29">
            <v>14387020</v>
          </cell>
          <cell r="H29">
            <v>22245980</v>
          </cell>
        </row>
        <row r="30">
          <cell r="A30" t="str">
            <v>Total</v>
          </cell>
          <cell r="B30" t="str">
            <v>Total</v>
          </cell>
          <cell r="C30">
            <v>148858215</v>
          </cell>
          <cell r="D30">
            <v>119883701</v>
          </cell>
          <cell r="E30">
            <v>28974514</v>
          </cell>
          <cell r="F30">
            <v>421693738</v>
          </cell>
          <cell r="G30">
            <v>111782648</v>
          </cell>
          <cell r="H30">
            <v>309911090</v>
          </cell>
        </row>
      </sheetData>
      <sheetData sheetId="5" refreshError="1">
        <row r="7">
          <cell r="A7" t="str">
            <v>REGUL/DFI</v>
          </cell>
          <cell r="B7">
            <v>4</v>
          </cell>
          <cell r="C7">
            <v>0</v>
          </cell>
          <cell r="D7">
            <v>-2525000</v>
          </cell>
          <cell r="E7">
            <v>2525000</v>
          </cell>
          <cell r="F7">
            <v>0</v>
          </cell>
          <cell r="G7">
            <v>-9600967</v>
          </cell>
          <cell r="H7">
            <v>9600967</v>
          </cell>
        </row>
        <row r="8">
          <cell r="A8" t="str">
            <v>IN2P3 (y compris calcul scientifique)</v>
          </cell>
          <cell r="B8">
            <v>10</v>
          </cell>
          <cell r="C8">
            <v>10853100</v>
          </cell>
          <cell r="D8">
            <v>3509181</v>
          </cell>
          <cell r="E8">
            <v>7343919</v>
          </cell>
          <cell r="F8">
            <v>31036730</v>
          </cell>
          <cell r="G8">
            <v>20222872</v>
          </cell>
          <cell r="H8">
            <v>10813858</v>
          </cell>
        </row>
        <row r="9">
          <cell r="A9" t="str">
            <v xml:space="preserve">IN2P3 </v>
          </cell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9836000</v>
          </cell>
          <cell r="G9">
            <v>0</v>
          </cell>
          <cell r="H9">
            <v>9836000</v>
          </cell>
        </row>
        <row r="10">
          <cell r="A10" t="str">
            <v>SPM</v>
          </cell>
          <cell r="B10">
            <v>20</v>
          </cell>
          <cell r="C10">
            <v>6860</v>
          </cell>
          <cell r="D10">
            <v>0</v>
          </cell>
          <cell r="E10">
            <v>6860</v>
          </cell>
          <cell r="F10">
            <v>22660749</v>
          </cell>
          <cell r="G10">
            <v>17448717</v>
          </cell>
          <cell r="H10">
            <v>5212032</v>
          </cell>
        </row>
        <row r="11">
          <cell r="A11" t="str">
            <v>SPI</v>
          </cell>
          <cell r="B11">
            <v>30</v>
          </cell>
          <cell r="C11">
            <v>0</v>
          </cell>
          <cell r="D11">
            <v>0</v>
          </cell>
          <cell r="E11">
            <v>0</v>
          </cell>
          <cell r="F11">
            <v>13089189</v>
          </cell>
          <cell r="G11">
            <v>7805630</v>
          </cell>
          <cell r="H11">
            <v>5283559</v>
          </cell>
        </row>
        <row r="12">
          <cell r="A12" t="str">
            <v>COMI (part CNRS)</v>
          </cell>
          <cell r="B12">
            <v>31</v>
          </cell>
          <cell r="C12">
            <v>0</v>
          </cell>
          <cell r="D12">
            <v>0</v>
          </cell>
          <cell r="E12">
            <v>0</v>
          </cell>
          <cell r="F12">
            <v>13261150</v>
          </cell>
          <cell r="G12">
            <v>6097961</v>
          </cell>
          <cell r="H12">
            <v>7163189</v>
          </cell>
        </row>
        <row r="13">
          <cell r="A13" t="str">
            <v>SCH</v>
          </cell>
          <cell r="B13">
            <v>40</v>
          </cell>
          <cell r="C13">
            <v>832666</v>
          </cell>
          <cell r="D13">
            <v>512401</v>
          </cell>
          <cell r="E13">
            <v>320265</v>
          </cell>
          <cell r="F13">
            <v>27403623</v>
          </cell>
          <cell r="G13">
            <v>17507936</v>
          </cell>
          <cell r="H13">
            <v>9895687</v>
          </cell>
        </row>
        <row r="14">
          <cell r="A14" t="str">
            <v>SDU</v>
          </cell>
          <cell r="B14">
            <v>50</v>
          </cell>
          <cell r="C14">
            <v>94381</v>
          </cell>
          <cell r="D14">
            <v>0</v>
          </cell>
          <cell r="E14">
            <v>94381</v>
          </cell>
          <cell r="F14">
            <v>18454558</v>
          </cell>
          <cell r="G14">
            <v>9505729</v>
          </cell>
          <cell r="H14">
            <v>8948829</v>
          </cell>
        </row>
        <row r="15">
          <cell r="A15" t="str">
            <v>INSUE</v>
          </cell>
          <cell r="B15">
            <v>51</v>
          </cell>
          <cell r="C15">
            <v>340000</v>
          </cell>
          <cell r="D15">
            <v>11000</v>
          </cell>
          <cell r="E15">
            <v>329000</v>
          </cell>
          <cell r="F15">
            <v>13729125</v>
          </cell>
          <cell r="G15">
            <v>2945625</v>
          </cell>
          <cell r="H15">
            <v>10783500</v>
          </cell>
        </row>
        <row r="16">
          <cell r="A16" t="str">
            <v>INSUE(GE)</v>
          </cell>
          <cell r="B16">
            <v>59</v>
          </cell>
          <cell r="C16">
            <v>0</v>
          </cell>
          <cell r="D16">
            <v>0</v>
          </cell>
          <cell r="E16">
            <v>0</v>
          </cell>
          <cell r="F16">
            <v>10985000</v>
          </cell>
          <cell r="G16">
            <v>10985000</v>
          </cell>
          <cell r="H16">
            <v>0</v>
          </cell>
        </row>
        <row r="17">
          <cell r="A17" t="str">
            <v>SDV</v>
          </cell>
          <cell r="B17">
            <v>60</v>
          </cell>
          <cell r="C17">
            <v>4092479</v>
          </cell>
          <cell r="D17">
            <v>2065218</v>
          </cell>
          <cell r="E17">
            <v>2027261</v>
          </cell>
          <cell r="F17">
            <v>61745759</v>
          </cell>
          <cell r="G17">
            <v>27698874</v>
          </cell>
          <cell r="H17">
            <v>34046885</v>
          </cell>
        </row>
        <row r="18">
          <cell r="A18" t="str">
            <v>GÉNOPLANTE</v>
          </cell>
          <cell r="B18">
            <v>61</v>
          </cell>
          <cell r="C18">
            <v>2200273</v>
          </cell>
          <cell r="D18">
            <v>1121668</v>
          </cell>
          <cell r="E18">
            <v>1078605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SHS</v>
          </cell>
          <cell r="B19">
            <v>70</v>
          </cell>
          <cell r="C19">
            <v>627274</v>
          </cell>
          <cell r="D19">
            <v>259422</v>
          </cell>
          <cell r="E19">
            <v>367852</v>
          </cell>
          <cell r="F19">
            <v>18702678</v>
          </cell>
          <cell r="G19">
            <v>9770271</v>
          </cell>
          <cell r="H19">
            <v>8932407</v>
          </cell>
        </row>
        <row r="20">
          <cell r="A20" t="str">
            <v>PUBLICATIONS (mettre ds 93)</v>
          </cell>
          <cell r="B20">
            <v>71</v>
          </cell>
          <cell r="C20">
            <v>112100</v>
          </cell>
          <cell r="D20">
            <v>0</v>
          </cell>
          <cell r="E20">
            <v>112100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STIC</v>
          </cell>
          <cell r="B21">
            <v>80</v>
          </cell>
          <cell r="C21">
            <v>260000</v>
          </cell>
          <cell r="D21">
            <v>260000</v>
          </cell>
          <cell r="E21">
            <v>0</v>
          </cell>
          <cell r="F21">
            <v>22040824</v>
          </cell>
          <cell r="G21">
            <v>10192388</v>
          </cell>
          <cell r="H21">
            <v>11848436</v>
          </cell>
        </row>
        <row r="22">
          <cell r="A22" t="str">
            <v>MISSION RESSOURCES &amp; COMPETENCES TECHNOLOGIQUES &amp; UNIPS</v>
          </cell>
          <cell r="B22">
            <v>89</v>
          </cell>
          <cell r="C22">
            <v>0</v>
          </cell>
          <cell r="D22">
            <v>0</v>
          </cell>
          <cell r="E22">
            <v>0</v>
          </cell>
          <cell r="F22">
            <v>972000</v>
          </cell>
          <cell r="G22">
            <v>875000</v>
          </cell>
          <cell r="H22">
            <v>97000</v>
          </cell>
        </row>
        <row r="23">
          <cell r="A23" t="str">
            <v>DAE</v>
          </cell>
          <cell r="B23">
            <v>90</v>
          </cell>
          <cell r="C23">
            <v>21750000</v>
          </cell>
          <cell r="D23">
            <v>7500000</v>
          </cell>
          <cell r="E23">
            <v>14250000</v>
          </cell>
          <cell r="F23">
            <v>3180000</v>
          </cell>
          <cell r="G23">
            <v>2808000</v>
          </cell>
          <cell r="H23">
            <v>372000</v>
          </cell>
        </row>
        <row r="24">
          <cell r="A24" t="str">
            <v>DIST</v>
          </cell>
          <cell r="B24">
            <v>91</v>
          </cell>
          <cell r="C24">
            <v>98903</v>
          </cell>
          <cell r="D24">
            <v>45903</v>
          </cell>
          <cell r="E24">
            <v>53000</v>
          </cell>
          <cell r="F24">
            <v>4664896</v>
          </cell>
          <cell r="G24">
            <v>647514</v>
          </cell>
          <cell r="H24">
            <v>4017382</v>
          </cell>
        </row>
        <row r="25">
          <cell r="A25" t="str">
            <v>DRI</v>
          </cell>
          <cell r="B25">
            <v>92</v>
          </cell>
          <cell r="C25">
            <v>0</v>
          </cell>
          <cell r="D25">
            <v>0</v>
          </cell>
          <cell r="E25">
            <v>0</v>
          </cell>
          <cell r="F25">
            <v>8616043</v>
          </cell>
          <cell r="G25">
            <v>2127597</v>
          </cell>
          <cell r="H25">
            <v>6488446</v>
          </cell>
        </row>
        <row r="26">
          <cell r="A26" t="str">
            <v>INIST &amp; CNRS EDITION (dont code notificateur 71)</v>
          </cell>
          <cell r="B26">
            <v>93</v>
          </cell>
          <cell r="C26">
            <v>5144482</v>
          </cell>
          <cell r="D26">
            <v>5144482</v>
          </cell>
          <cell r="E26">
            <v>0</v>
          </cell>
          <cell r="F26">
            <v>11931525</v>
          </cell>
          <cell r="G26">
            <v>9915884</v>
          </cell>
          <cell r="H26">
            <v>2015641</v>
          </cell>
        </row>
        <row r="27">
          <cell r="A27" t="str">
            <v>SG/ACTION SOCIALE</v>
          </cell>
          <cell r="B27">
            <v>94</v>
          </cell>
          <cell r="C27">
            <v>4500000</v>
          </cell>
          <cell r="D27">
            <v>4058963</v>
          </cell>
          <cell r="E27">
            <v>441037</v>
          </cell>
          <cell r="F27">
            <v>22712236</v>
          </cell>
          <cell r="G27">
            <v>19122161</v>
          </cell>
          <cell r="H27">
            <v>3590075</v>
          </cell>
        </row>
        <row r="28">
          <cell r="A28" t="str">
            <v>SG/FORM. PERMA.</v>
          </cell>
          <cell r="B28">
            <v>95</v>
          </cell>
          <cell r="C28">
            <v>489400</v>
          </cell>
          <cell r="D28">
            <v>0</v>
          </cell>
          <cell r="E28">
            <v>489400</v>
          </cell>
          <cell r="F28">
            <v>10572965</v>
          </cell>
          <cell r="G28">
            <v>8222094</v>
          </cell>
          <cell r="H28">
            <v>2350871</v>
          </cell>
        </row>
        <row r="29">
          <cell r="A29" t="str">
            <v>SG/OP. IMMOB.</v>
          </cell>
          <cell r="B29">
            <v>96</v>
          </cell>
          <cell r="C29">
            <v>11435523</v>
          </cell>
          <cell r="D29">
            <v>7463</v>
          </cell>
          <cell r="E29">
            <v>11428060</v>
          </cell>
          <cell r="F29">
            <v>29376114</v>
          </cell>
          <cell r="G29">
            <v>7115105</v>
          </cell>
          <cell r="H29">
            <v>22261009</v>
          </cell>
        </row>
        <row r="30">
          <cell r="A30" t="str">
            <v>SG/MOYENS COMMUNS</v>
          </cell>
          <cell r="B30">
            <v>97</v>
          </cell>
          <cell r="C30">
            <v>478653</v>
          </cell>
          <cell r="D30">
            <v>406000</v>
          </cell>
          <cell r="E30">
            <v>72653</v>
          </cell>
          <cell r="F30">
            <v>27259731</v>
          </cell>
          <cell r="G30">
            <v>19503720</v>
          </cell>
          <cell r="H30">
            <v>7756011</v>
          </cell>
        </row>
        <row r="31">
          <cell r="A31" t="str">
            <v>SG/DFI</v>
          </cell>
          <cell r="B31">
            <v>98</v>
          </cell>
          <cell r="C31">
            <v>101322670</v>
          </cell>
          <cell r="D31">
            <v>101322670</v>
          </cell>
          <cell r="E31">
            <v>0</v>
          </cell>
          <cell r="F31">
            <v>147856</v>
          </cell>
          <cell r="G31">
            <v>147856</v>
          </cell>
          <cell r="H31">
            <v>0</v>
          </cell>
        </row>
        <row r="32">
          <cell r="A32" t="str">
            <v xml:space="preserve">CNRS HORS INSTITUTS </v>
          </cell>
          <cell r="B32">
            <v>99</v>
          </cell>
          <cell r="C32">
            <v>0</v>
          </cell>
          <cell r="D32">
            <v>0</v>
          </cell>
          <cell r="E32">
            <v>0</v>
          </cell>
          <cell r="F32">
            <v>36633000</v>
          </cell>
          <cell r="G32">
            <v>14387020</v>
          </cell>
          <cell r="H32">
            <v>22245980</v>
          </cell>
        </row>
      </sheetData>
      <sheetData sheetId="6" refreshError="1"/>
      <sheetData sheetId="7" refreshError="1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-9653099</v>
          </cell>
          <cell r="H6">
            <v>9653099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6214114</v>
          </cell>
          <cell r="E7">
            <v>4638986</v>
          </cell>
          <cell r="F7">
            <v>28182071</v>
          </cell>
          <cell r="G7">
            <v>21701161</v>
          </cell>
          <cell r="H7">
            <v>6480910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307400</v>
          </cell>
          <cell r="E8">
            <v>528670</v>
          </cell>
          <cell r="F8">
            <v>556500</v>
          </cell>
          <cell r="G8">
            <v>304615</v>
          </cell>
          <cell r="H8">
            <v>251885</v>
          </cell>
        </row>
        <row r="9">
          <cell r="A9" t="str">
            <v xml:space="preserve">IN2P3 </v>
          </cell>
          <cell r="B9">
            <v>19</v>
          </cell>
          <cell r="E9">
            <v>0</v>
          </cell>
          <cell r="F9">
            <v>9476000</v>
          </cell>
          <cell r="G9">
            <v>1772200</v>
          </cell>
          <cell r="H9">
            <v>7703800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20453145</v>
          </cell>
          <cell r="G10">
            <v>17763821</v>
          </cell>
          <cell r="H10">
            <v>2689324</v>
          </cell>
        </row>
        <row r="11">
          <cell r="A11" t="str">
            <v>NANOSCIENCES &amp; NANOTECHNOLOGIES</v>
          </cell>
          <cell r="B11">
            <v>26</v>
          </cell>
          <cell r="E11">
            <v>0</v>
          </cell>
          <cell r="F11">
            <v>1500000</v>
          </cell>
          <cell r="H11">
            <v>1500000</v>
          </cell>
        </row>
        <row r="12">
          <cell r="A12" t="str">
            <v>SPI</v>
          </cell>
          <cell r="B12">
            <v>30</v>
          </cell>
          <cell r="E12">
            <v>0</v>
          </cell>
          <cell r="F12">
            <v>11829600</v>
          </cell>
          <cell r="G12">
            <v>7845380</v>
          </cell>
          <cell r="H12">
            <v>3984220</v>
          </cell>
        </row>
        <row r="13">
          <cell r="A13" t="str">
            <v>COMI (part CNRS)</v>
          </cell>
          <cell r="B13">
            <v>31</v>
          </cell>
          <cell r="E13">
            <v>0</v>
          </cell>
          <cell r="F13">
            <v>11573931</v>
          </cell>
          <cell r="G13">
            <v>9964561</v>
          </cell>
          <cell r="H13">
            <v>1609370</v>
          </cell>
        </row>
        <row r="14">
          <cell r="A14" t="str">
            <v>ECODEV</v>
          </cell>
          <cell r="B14">
            <v>33</v>
          </cell>
          <cell r="C14">
            <v>149859</v>
          </cell>
          <cell r="D14">
            <v>149859</v>
          </cell>
          <cell r="E14">
            <v>0</v>
          </cell>
          <cell r="H14">
            <v>0</v>
          </cell>
        </row>
        <row r="15">
          <cell r="A15" t="str">
            <v>SYSTEMES DE PRODUCTION</v>
          </cell>
          <cell r="B15">
            <v>34</v>
          </cell>
          <cell r="E15">
            <v>0</v>
          </cell>
          <cell r="F15">
            <v>500000</v>
          </cell>
          <cell r="H15">
            <v>500000</v>
          </cell>
        </row>
        <row r="16">
          <cell r="A16" t="str">
            <v>ENERGIE</v>
          </cell>
          <cell r="B16">
            <v>39</v>
          </cell>
          <cell r="E16">
            <v>0</v>
          </cell>
          <cell r="F16">
            <v>1010000</v>
          </cell>
          <cell r="G16">
            <v>784500</v>
          </cell>
          <cell r="H16">
            <v>225500</v>
          </cell>
        </row>
        <row r="17">
          <cell r="A17" t="str">
            <v>SCH</v>
          </cell>
          <cell r="B17">
            <v>40</v>
          </cell>
          <cell r="C17">
            <v>1086573</v>
          </cell>
          <cell r="D17">
            <v>911700</v>
          </cell>
          <cell r="E17">
            <v>174873</v>
          </cell>
          <cell r="F17">
            <v>24495870</v>
          </cell>
          <cell r="G17">
            <v>17727485</v>
          </cell>
          <cell r="H17">
            <v>6768385</v>
          </cell>
        </row>
        <row r="18">
          <cell r="A18" t="str">
            <v>MATERIAUX</v>
          </cell>
          <cell r="B18">
            <v>42</v>
          </cell>
          <cell r="C18">
            <v>137812</v>
          </cell>
          <cell r="E18">
            <v>137812</v>
          </cell>
          <cell r="F18">
            <v>200000</v>
          </cell>
          <cell r="H18">
            <v>200000</v>
          </cell>
        </row>
        <row r="19">
          <cell r="A19" t="str">
            <v>SDU</v>
          </cell>
          <cell r="B19">
            <v>50</v>
          </cell>
          <cell r="C19">
            <v>115869</v>
          </cell>
          <cell r="D19">
            <v>21488</v>
          </cell>
          <cell r="E19">
            <v>94381</v>
          </cell>
          <cell r="F19">
            <v>16579489</v>
          </cell>
          <cell r="G19">
            <v>10053441</v>
          </cell>
          <cell r="H19">
            <v>6526048</v>
          </cell>
        </row>
        <row r="20">
          <cell r="A20" t="str">
            <v>INSUE</v>
          </cell>
          <cell r="B20">
            <v>51</v>
          </cell>
          <cell r="C20">
            <v>340000</v>
          </cell>
          <cell r="D20">
            <v>11000</v>
          </cell>
          <cell r="E20">
            <v>329000</v>
          </cell>
          <cell r="F20">
            <v>15608125</v>
          </cell>
          <cell r="G20">
            <v>7765514</v>
          </cell>
          <cell r="H20">
            <v>7842611</v>
          </cell>
        </row>
        <row r="21">
          <cell r="A21" t="str">
            <v>ASTROPARTICULES</v>
          </cell>
          <cell r="B21">
            <v>57</v>
          </cell>
          <cell r="E21">
            <v>0</v>
          </cell>
          <cell r="F21">
            <v>381000</v>
          </cell>
          <cell r="G21">
            <v>366000</v>
          </cell>
          <cell r="H21">
            <v>15000</v>
          </cell>
        </row>
        <row r="22">
          <cell r="A22" t="str">
            <v>GEOMICROBIO. DES ENVIRONNEMENTS EXTREMES</v>
          </cell>
          <cell r="B22">
            <v>58</v>
          </cell>
          <cell r="E22">
            <v>0</v>
          </cell>
          <cell r="F22">
            <v>800000</v>
          </cell>
          <cell r="H22">
            <v>800000</v>
          </cell>
        </row>
        <row r="23">
          <cell r="A23" t="str">
            <v>INSUE(GE)</v>
          </cell>
          <cell r="B23">
            <v>59</v>
          </cell>
          <cell r="E23">
            <v>0</v>
          </cell>
          <cell r="F23">
            <v>10985000</v>
          </cell>
          <cell r="G23">
            <v>10985000</v>
          </cell>
          <cell r="H23">
            <v>0</v>
          </cell>
        </row>
        <row r="24">
          <cell r="A24" t="str">
            <v>SDV</v>
          </cell>
          <cell r="B24">
            <v>60</v>
          </cell>
          <cell r="C24">
            <v>6313400</v>
          </cell>
          <cell r="D24">
            <v>4642175</v>
          </cell>
          <cell r="E24">
            <v>1671225</v>
          </cell>
          <cell r="F24">
            <v>55723559</v>
          </cell>
          <cell r="G24">
            <v>36157944</v>
          </cell>
          <cell r="H24">
            <v>19565615</v>
          </cell>
        </row>
        <row r="25">
          <cell r="A25" t="str">
            <v>GÉNOPLANTE</v>
          </cell>
          <cell r="B25">
            <v>61</v>
          </cell>
          <cell r="C25">
            <v>2200273</v>
          </cell>
          <cell r="D25">
            <v>1121668</v>
          </cell>
          <cell r="E25">
            <v>1078605</v>
          </cell>
          <cell r="H25">
            <v>0</v>
          </cell>
        </row>
        <row r="26">
          <cell r="A26" t="str">
            <v>DYNAMIQUE ET REACTIVITE DES ASSEMBLAGES BIOLOGIQUES</v>
          </cell>
          <cell r="B26">
            <v>62</v>
          </cell>
          <cell r="E26">
            <v>0</v>
          </cell>
          <cell r="F26">
            <v>533500</v>
          </cell>
          <cell r="H26">
            <v>533500</v>
          </cell>
        </row>
        <row r="27">
          <cell r="A27" t="str">
            <v>GENOMES</v>
          </cell>
          <cell r="B27">
            <v>63</v>
          </cell>
          <cell r="E27">
            <v>0</v>
          </cell>
          <cell r="F27">
            <v>500000</v>
          </cell>
          <cell r="H27">
            <v>500000</v>
          </cell>
        </row>
        <row r="28">
          <cell r="A28" t="str">
            <v>BIODIVERSITE</v>
          </cell>
          <cell r="B28">
            <v>64</v>
          </cell>
          <cell r="E28">
            <v>0</v>
          </cell>
          <cell r="F28">
            <v>610000</v>
          </cell>
          <cell r="G28">
            <v>4000</v>
          </cell>
          <cell r="H28">
            <v>606000</v>
          </cell>
        </row>
        <row r="29">
          <cell r="A29" t="str">
            <v>MOLÉCULES THÉRAPEUTIQUES</v>
          </cell>
          <cell r="B29">
            <v>66</v>
          </cell>
          <cell r="E29">
            <v>0</v>
          </cell>
          <cell r="F29">
            <v>0</v>
          </cell>
          <cell r="H29">
            <v>0</v>
          </cell>
        </row>
        <row r="30">
          <cell r="A30" t="str">
            <v>IMAGERIE PETIT ANIMAL</v>
          </cell>
          <cell r="B30">
            <v>67</v>
          </cell>
          <cell r="E30">
            <v>0</v>
          </cell>
          <cell r="F30">
            <v>457500</v>
          </cell>
          <cell r="H30">
            <v>457500</v>
          </cell>
        </row>
        <row r="31">
          <cell r="A31" t="str">
            <v>COGNITION &amp; TRAITEMENT DE L'INFORMATION</v>
          </cell>
          <cell r="B31">
            <v>68</v>
          </cell>
          <cell r="E31">
            <v>0</v>
          </cell>
          <cell r="F31">
            <v>310000</v>
          </cell>
          <cell r="H31">
            <v>310000</v>
          </cell>
        </row>
        <row r="32">
          <cell r="A32" t="str">
            <v>IMPACT DES BIOTECHNO. DANS LES AGROECOSYSTEMES</v>
          </cell>
          <cell r="B32">
            <v>69</v>
          </cell>
          <cell r="E32">
            <v>0</v>
          </cell>
          <cell r="F32">
            <v>162500</v>
          </cell>
          <cell r="H32">
            <v>162500</v>
          </cell>
        </row>
        <row r="33">
          <cell r="A33" t="str">
            <v>SHS</v>
          </cell>
          <cell r="B33">
            <v>70</v>
          </cell>
          <cell r="C33">
            <v>936932</v>
          </cell>
          <cell r="D33">
            <v>299022</v>
          </cell>
          <cell r="E33">
            <v>637910</v>
          </cell>
          <cell r="F33">
            <v>16831395</v>
          </cell>
          <cell r="G33">
            <v>13260851</v>
          </cell>
          <cell r="H33">
            <v>3570544</v>
          </cell>
        </row>
        <row r="34">
          <cell r="A34" t="str">
            <v>PUBLICATIONS (mettre ds 93)</v>
          </cell>
          <cell r="B34">
            <v>71</v>
          </cell>
          <cell r="C34">
            <v>112100</v>
          </cell>
          <cell r="E34">
            <v>112100</v>
          </cell>
          <cell r="F34">
            <v>0</v>
          </cell>
          <cell r="H34">
            <v>0</v>
          </cell>
        </row>
        <row r="35">
          <cell r="A35" t="str">
            <v>SANTE SOCIETE</v>
          </cell>
          <cell r="B35">
            <v>72</v>
          </cell>
          <cell r="E35">
            <v>0</v>
          </cell>
          <cell r="F35">
            <v>228500</v>
          </cell>
          <cell r="H35">
            <v>228500</v>
          </cell>
        </row>
        <row r="36">
          <cell r="A36" t="str">
            <v>PROJET VILLE</v>
          </cell>
          <cell r="B36">
            <v>74</v>
          </cell>
          <cell r="E36">
            <v>0</v>
          </cell>
          <cell r="F36">
            <v>150000</v>
          </cell>
          <cell r="H36">
            <v>150000</v>
          </cell>
        </row>
        <row r="37">
          <cell r="A37" t="str">
            <v>ARCHIVES DE LA CREATION</v>
          </cell>
          <cell r="B37">
            <v>75</v>
          </cell>
          <cell r="E37">
            <v>0</v>
          </cell>
          <cell r="F37">
            <v>150000</v>
          </cell>
          <cell r="H37">
            <v>150000</v>
          </cell>
        </row>
        <row r="38">
          <cell r="A38" t="str">
            <v>RISQUES COLLECTIFS</v>
          </cell>
          <cell r="B38">
            <v>76</v>
          </cell>
          <cell r="E38">
            <v>0</v>
          </cell>
          <cell r="F38">
            <v>150000</v>
          </cell>
          <cell r="H38">
            <v>150000</v>
          </cell>
        </row>
        <row r="39">
          <cell r="A39" t="str">
            <v>ORIGINE DE L'HOMME, DU LANGAGE ET DES LANGUES</v>
          </cell>
          <cell r="B39">
            <v>78</v>
          </cell>
          <cell r="E39">
            <v>0</v>
          </cell>
          <cell r="F39">
            <v>610000</v>
          </cell>
          <cell r="G39">
            <v>445395</v>
          </cell>
          <cell r="H39">
            <v>164605</v>
          </cell>
        </row>
        <row r="40">
          <cell r="A40" t="str">
            <v>SOCIETE DE L'INFORMATION</v>
          </cell>
          <cell r="B40">
            <v>79</v>
          </cell>
          <cell r="E40">
            <v>0</v>
          </cell>
          <cell r="F40">
            <v>457500</v>
          </cell>
          <cell r="G40">
            <v>207762</v>
          </cell>
          <cell r="H40">
            <v>249738</v>
          </cell>
        </row>
        <row r="41">
          <cell r="A41" t="str">
            <v>STIC</v>
          </cell>
          <cell r="B41">
            <v>80</v>
          </cell>
          <cell r="C41">
            <v>260000</v>
          </cell>
          <cell r="D41">
            <v>260000</v>
          </cell>
          <cell r="E41">
            <v>0</v>
          </cell>
          <cell r="F41">
            <v>19870065</v>
          </cell>
          <cell r="G41">
            <v>10629475</v>
          </cell>
          <cell r="H41">
            <v>9240590</v>
          </cell>
        </row>
        <row r="42">
          <cell r="A42" t="str">
            <v>ROBOTIQUES &amp; ENTITES ARTIFICIELLES</v>
          </cell>
          <cell r="B42">
            <v>81</v>
          </cell>
          <cell r="E42">
            <v>0</v>
          </cell>
          <cell r="F42">
            <v>533500</v>
          </cell>
          <cell r="H42">
            <v>533500</v>
          </cell>
        </row>
        <row r="43">
          <cell r="A43" t="str">
            <v>TRAITEMENT DES CONNAISSANCES, APPRENTISSAGE &amp; NTIC</v>
          </cell>
          <cell r="B43">
            <v>85</v>
          </cell>
          <cell r="E43">
            <v>0</v>
          </cell>
          <cell r="F43">
            <v>350000</v>
          </cell>
          <cell r="H43">
            <v>350000</v>
          </cell>
        </row>
        <row r="44">
          <cell r="A44" t="str">
            <v>MISSION RESSOURCES &amp; COMPETENCES TECHNOLOGIQUES &amp; UNIPS</v>
          </cell>
          <cell r="B44">
            <v>89</v>
          </cell>
          <cell r="E44">
            <v>0</v>
          </cell>
          <cell r="F44">
            <v>899541</v>
          </cell>
          <cell r="G44">
            <v>875000</v>
          </cell>
          <cell r="H44">
            <v>24541</v>
          </cell>
        </row>
        <row r="45">
          <cell r="A45" t="str">
            <v>DAE</v>
          </cell>
          <cell r="B45">
            <v>90</v>
          </cell>
          <cell r="C45">
            <v>23750000</v>
          </cell>
          <cell r="D45">
            <v>21696876</v>
          </cell>
          <cell r="E45">
            <v>2053124</v>
          </cell>
          <cell r="F45">
            <v>2515342</v>
          </cell>
          <cell r="G45">
            <v>2508000</v>
          </cell>
          <cell r="H45">
            <v>7342</v>
          </cell>
        </row>
        <row r="46">
          <cell r="A46" t="str">
            <v>DIST</v>
          </cell>
          <cell r="B46">
            <v>91</v>
          </cell>
          <cell r="C46">
            <v>98903</v>
          </cell>
          <cell r="D46">
            <v>45903</v>
          </cell>
          <cell r="E46">
            <v>53000</v>
          </cell>
          <cell r="F46">
            <v>3960104</v>
          </cell>
          <cell r="G46">
            <v>2329443</v>
          </cell>
          <cell r="H46">
            <v>1630661</v>
          </cell>
        </row>
        <row r="47">
          <cell r="A47" t="str">
            <v>DRI</v>
          </cell>
          <cell r="B47">
            <v>92</v>
          </cell>
          <cell r="E47">
            <v>0</v>
          </cell>
          <cell r="F47">
            <v>7761850</v>
          </cell>
          <cell r="G47">
            <v>3712882</v>
          </cell>
          <cell r="H47">
            <v>4048968</v>
          </cell>
        </row>
        <row r="48">
          <cell r="A48" t="str">
            <v>INIST &amp; CNRS EDITION (dont code notificateur 71)</v>
          </cell>
          <cell r="B48">
            <v>93</v>
          </cell>
          <cell r="C48">
            <v>5144482</v>
          </cell>
          <cell r="D48">
            <v>5144482</v>
          </cell>
          <cell r="E48">
            <v>0</v>
          </cell>
          <cell r="F48">
            <v>10587951</v>
          </cell>
          <cell r="G48">
            <v>10079909</v>
          </cell>
          <cell r="H48">
            <v>508042</v>
          </cell>
        </row>
        <row r="49">
          <cell r="A49" t="str">
            <v>SG/ACTION SOCIALE</v>
          </cell>
          <cell r="B49">
            <v>94</v>
          </cell>
          <cell r="C49">
            <v>4500000</v>
          </cell>
          <cell r="D49">
            <v>4058963</v>
          </cell>
          <cell r="E49">
            <v>441037</v>
          </cell>
          <cell r="F49">
            <v>22347749</v>
          </cell>
          <cell r="G49">
            <v>19180860</v>
          </cell>
          <cell r="H49">
            <v>3166889</v>
          </cell>
        </row>
        <row r="50">
          <cell r="A50" t="str">
            <v>SG/FORM. PERMA.</v>
          </cell>
          <cell r="B50">
            <v>95</v>
          </cell>
          <cell r="C50">
            <v>489400</v>
          </cell>
          <cell r="E50">
            <v>489400</v>
          </cell>
          <cell r="F50">
            <v>10572965</v>
          </cell>
          <cell r="G50">
            <v>8312094</v>
          </cell>
          <cell r="H50">
            <v>2260871</v>
          </cell>
        </row>
        <row r="51">
          <cell r="A51" t="str">
            <v>SG/OP. IMMOB.</v>
          </cell>
          <cell r="B51">
            <v>96</v>
          </cell>
          <cell r="C51">
            <v>13173077</v>
          </cell>
          <cell r="D51">
            <v>1393218</v>
          </cell>
          <cell r="E51">
            <v>11779859</v>
          </cell>
          <cell r="F51">
            <v>28850350</v>
          </cell>
          <cell r="G51">
            <v>10571336</v>
          </cell>
          <cell r="H51">
            <v>18279014</v>
          </cell>
        </row>
        <row r="52">
          <cell r="A52" t="str">
            <v>SG/MOYENS COMMUNS</v>
          </cell>
          <cell r="B52">
            <v>97</v>
          </cell>
          <cell r="C52">
            <v>478653</v>
          </cell>
          <cell r="D52">
            <v>406000</v>
          </cell>
          <cell r="E52">
            <v>72653</v>
          </cell>
          <cell r="F52">
            <v>25161615</v>
          </cell>
          <cell r="G52">
            <v>19854826</v>
          </cell>
          <cell r="H52">
            <v>5306789</v>
          </cell>
        </row>
        <row r="53">
          <cell r="A53" t="str">
            <v>SG/DFI</v>
          </cell>
          <cell r="B53">
            <v>98</v>
          </cell>
          <cell r="C53">
            <v>103362765</v>
          </cell>
          <cell r="D53">
            <v>103362765</v>
          </cell>
          <cell r="E53">
            <v>0</v>
          </cell>
          <cell r="F53">
            <v>169212</v>
          </cell>
          <cell r="G53">
            <v>133356</v>
          </cell>
          <cell r="H53">
            <v>35856</v>
          </cell>
        </row>
        <row r="54">
          <cell r="A54" t="str">
            <v xml:space="preserve">CNRS HORS INSTITUTS </v>
          </cell>
          <cell r="B54">
            <v>99</v>
          </cell>
          <cell r="E54">
            <v>0</v>
          </cell>
          <cell r="F54">
            <v>33496000</v>
          </cell>
          <cell r="G54">
            <v>19856358</v>
          </cell>
          <cell r="H54">
            <v>13639642</v>
          </cell>
        </row>
      </sheetData>
      <sheetData sheetId="8" refreshError="1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-9639864</v>
          </cell>
          <cell r="H6">
            <v>9639864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6501220</v>
          </cell>
          <cell r="E7">
            <v>4351880</v>
          </cell>
          <cell r="F7">
            <v>28182071</v>
          </cell>
          <cell r="G7">
            <v>26432749</v>
          </cell>
          <cell r="H7">
            <v>1749322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530218</v>
          </cell>
          <cell r="E8">
            <v>305852</v>
          </cell>
          <cell r="F8">
            <v>990218</v>
          </cell>
          <cell r="G8">
            <v>342615</v>
          </cell>
          <cell r="H8">
            <v>647603</v>
          </cell>
        </row>
        <row r="9">
          <cell r="A9" t="str">
            <v xml:space="preserve">IN2P3 </v>
          </cell>
          <cell r="B9">
            <v>19</v>
          </cell>
          <cell r="E9">
            <v>0</v>
          </cell>
          <cell r="F9">
            <v>9476000</v>
          </cell>
          <cell r="G9">
            <v>5866800</v>
          </cell>
          <cell r="H9">
            <v>3609200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20580611</v>
          </cell>
          <cell r="G10">
            <v>20085761</v>
          </cell>
          <cell r="H10">
            <v>494850</v>
          </cell>
        </row>
        <row r="11">
          <cell r="A11" t="str">
            <v>BIOINFORMATIQUE</v>
          </cell>
          <cell r="B11">
            <v>25</v>
          </cell>
          <cell r="E11">
            <v>0</v>
          </cell>
          <cell r="F11">
            <v>1675750</v>
          </cell>
          <cell r="G11">
            <v>1453165</v>
          </cell>
          <cell r="H11">
            <v>222585</v>
          </cell>
        </row>
        <row r="12">
          <cell r="A12" t="str">
            <v>NANOSCIENCES &amp; NANOTECHNOLOGIES</v>
          </cell>
          <cell r="B12">
            <v>26</v>
          </cell>
          <cell r="E12">
            <v>0</v>
          </cell>
          <cell r="F12">
            <v>2669049</v>
          </cell>
          <cell r="H12">
            <v>2669049</v>
          </cell>
        </row>
        <row r="13">
          <cell r="A13" t="str">
            <v>SPI</v>
          </cell>
          <cell r="B13">
            <v>30</v>
          </cell>
          <cell r="E13">
            <v>0</v>
          </cell>
          <cell r="F13">
            <v>11829600</v>
          </cell>
          <cell r="G13">
            <v>7906716</v>
          </cell>
          <cell r="H13">
            <v>3922884</v>
          </cell>
        </row>
        <row r="14">
          <cell r="A14" t="str">
            <v>COMI (part CNRS)</v>
          </cell>
          <cell r="B14">
            <v>31</v>
          </cell>
          <cell r="E14">
            <v>0</v>
          </cell>
          <cell r="F14">
            <v>11573931</v>
          </cell>
          <cell r="G14">
            <v>9964561</v>
          </cell>
          <cell r="H14">
            <v>1609370</v>
          </cell>
        </row>
        <row r="15">
          <cell r="A15" t="str">
            <v>ECODEV</v>
          </cell>
          <cell r="B15">
            <v>33</v>
          </cell>
          <cell r="C15">
            <v>149859</v>
          </cell>
          <cell r="D15">
            <v>149859</v>
          </cell>
          <cell r="E15">
            <v>0</v>
          </cell>
          <cell r="H15">
            <v>0</v>
          </cell>
        </row>
        <row r="16">
          <cell r="A16" t="str">
            <v>SYSTEMES DE PRODUCTION</v>
          </cell>
          <cell r="B16">
            <v>34</v>
          </cell>
          <cell r="E16">
            <v>0</v>
          </cell>
          <cell r="F16">
            <v>889683</v>
          </cell>
          <cell r="H16">
            <v>889683</v>
          </cell>
        </row>
        <row r="17">
          <cell r="A17" t="str">
            <v>ENERGIE</v>
          </cell>
          <cell r="B17">
            <v>39</v>
          </cell>
          <cell r="E17">
            <v>0</v>
          </cell>
          <cell r="F17">
            <v>1797161</v>
          </cell>
          <cell r="G17">
            <v>1010000</v>
          </cell>
          <cell r="H17">
            <v>787161</v>
          </cell>
        </row>
        <row r="18">
          <cell r="A18" t="str">
            <v>SCH</v>
          </cell>
          <cell r="B18">
            <v>40</v>
          </cell>
          <cell r="C18">
            <v>1086573</v>
          </cell>
          <cell r="D18">
            <v>911700</v>
          </cell>
          <cell r="E18">
            <v>174873</v>
          </cell>
          <cell r="F18">
            <v>23344927</v>
          </cell>
          <cell r="G18">
            <v>20169398</v>
          </cell>
          <cell r="H18">
            <v>3175529</v>
          </cell>
        </row>
        <row r="19">
          <cell r="A19" t="str">
            <v>MATERIAUX</v>
          </cell>
          <cell r="B19">
            <v>42</v>
          </cell>
          <cell r="C19">
            <v>155321</v>
          </cell>
          <cell r="D19">
            <v>52090</v>
          </cell>
          <cell r="E19">
            <v>103231</v>
          </cell>
          <cell r="F19">
            <v>355873</v>
          </cell>
          <cell r="G19">
            <v>118695</v>
          </cell>
          <cell r="H19">
            <v>237178</v>
          </cell>
        </row>
        <row r="20">
          <cell r="A20" t="str">
            <v>SDU</v>
          </cell>
          <cell r="B20">
            <v>50</v>
          </cell>
          <cell r="C20">
            <v>125869</v>
          </cell>
          <cell r="D20">
            <v>21488</v>
          </cell>
          <cell r="E20">
            <v>104381</v>
          </cell>
          <cell r="F20">
            <v>16579489</v>
          </cell>
          <cell r="G20">
            <v>12936851</v>
          </cell>
          <cell r="H20">
            <v>3642638</v>
          </cell>
        </row>
        <row r="21">
          <cell r="A21" t="str">
            <v>INSUE</v>
          </cell>
          <cell r="B21">
            <v>51</v>
          </cell>
          <cell r="C21">
            <v>1079114</v>
          </cell>
          <cell r="D21">
            <v>395640</v>
          </cell>
          <cell r="E21">
            <v>683474</v>
          </cell>
          <cell r="F21">
            <v>14783777</v>
          </cell>
          <cell r="G21">
            <v>9397763</v>
          </cell>
          <cell r="H21">
            <v>5386014</v>
          </cell>
        </row>
        <row r="22">
          <cell r="A22" t="str">
            <v>ENVIRONNEMENT VIE SOCIETE</v>
          </cell>
          <cell r="B22">
            <v>55</v>
          </cell>
          <cell r="C22">
            <v>320892</v>
          </cell>
          <cell r="E22">
            <v>320892</v>
          </cell>
          <cell r="H22">
            <v>0</v>
          </cell>
        </row>
        <row r="23">
          <cell r="A23" t="str">
            <v>ENVIRONNEMENT ET CLIMATS DU PASSÉ</v>
          </cell>
          <cell r="B23">
            <v>56</v>
          </cell>
          <cell r="E23">
            <v>0</v>
          </cell>
          <cell r="F23">
            <v>537000</v>
          </cell>
          <cell r="H23">
            <v>537000</v>
          </cell>
        </row>
        <row r="24">
          <cell r="A24" t="str">
            <v>ASTROPARTICULES</v>
          </cell>
          <cell r="B24">
            <v>57</v>
          </cell>
          <cell r="E24">
            <v>0</v>
          </cell>
          <cell r="F24">
            <v>677939</v>
          </cell>
          <cell r="G24">
            <v>376000</v>
          </cell>
          <cell r="H24">
            <v>301939</v>
          </cell>
        </row>
        <row r="25">
          <cell r="A25" t="str">
            <v>GEOMICROBIO. DES ENVIRONNEMENTS EXTREMES</v>
          </cell>
          <cell r="B25">
            <v>58</v>
          </cell>
          <cell r="E25">
            <v>0</v>
          </cell>
          <cell r="F25">
            <v>782000</v>
          </cell>
          <cell r="G25">
            <v>500000</v>
          </cell>
          <cell r="H25">
            <v>282000</v>
          </cell>
        </row>
        <row r="26">
          <cell r="A26" t="str">
            <v>INSUE(GE)</v>
          </cell>
          <cell r="B26">
            <v>59</v>
          </cell>
          <cell r="E26">
            <v>0</v>
          </cell>
          <cell r="F26">
            <v>10639000</v>
          </cell>
          <cell r="G26">
            <v>10639000</v>
          </cell>
          <cell r="H26">
            <v>0</v>
          </cell>
        </row>
        <row r="27">
          <cell r="A27" t="str">
            <v>SDV</v>
          </cell>
          <cell r="B27">
            <v>60</v>
          </cell>
          <cell r="C27">
            <v>6645167</v>
          </cell>
          <cell r="D27">
            <v>4899545</v>
          </cell>
          <cell r="E27">
            <v>1745622</v>
          </cell>
          <cell r="F27">
            <v>55723559</v>
          </cell>
          <cell r="G27">
            <v>37832739</v>
          </cell>
          <cell r="H27">
            <v>17890820</v>
          </cell>
        </row>
        <row r="28">
          <cell r="A28" t="str">
            <v>GÉNOPLANTE</v>
          </cell>
          <cell r="B28">
            <v>61</v>
          </cell>
          <cell r="C28">
            <v>2200273</v>
          </cell>
          <cell r="D28">
            <v>2193236</v>
          </cell>
          <cell r="E28">
            <v>7037</v>
          </cell>
          <cell r="H28">
            <v>0</v>
          </cell>
        </row>
        <row r="29">
          <cell r="A29" t="str">
            <v>DYNAMIQUE ET REACTIVITE DES ASSEMBLAGES BIOLOGIQUES</v>
          </cell>
          <cell r="B29">
            <v>62</v>
          </cell>
          <cell r="E29">
            <v>0</v>
          </cell>
          <cell r="F29">
            <v>949292</v>
          </cell>
          <cell r="H29">
            <v>949292</v>
          </cell>
        </row>
        <row r="30">
          <cell r="A30" t="str">
            <v>GENOMES</v>
          </cell>
          <cell r="B30">
            <v>63</v>
          </cell>
          <cell r="E30">
            <v>0</v>
          </cell>
          <cell r="F30">
            <v>889683</v>
          </cell>
          <cell r="H30">
            <v>889683</v>
          </cell>
        </row>
        <row r="31">
          <cell r="A31" t="str">
            <v>BIODIVERSITE</v>
          </cell>
          <cell r="B31">
            <v>64</v>
          </cell>
          <cell r="E31">
            <v>0</v>
          </cell>
          <cell r="F31">
            <v>1085414</v>
          </cell>
          <cell r="G31">
            <v>4000</v>
          </cell>
          <cell r="H31">
            <v>1081414</v>
          </cell>
        </row>
        <row r="32">
          <cell r="A32" t="str">
            <v>MOLÉCULES THÉRAPEUTIQUES</v>
          </cell>
          <cell r="B32">
            <v>66</v>
          </cell>
          <cell r="E32">
            <v>0</v>
          </cell>
          <cell r="F32">
            <v>0</v>
          </cell>
          <cell r="H32">
            <v>0</v>
          </cell>
        </row>
        <row r="33">
          <cell r="A33" t="str">
            <v>IMAGERIE PETIT ANIMAL</v>
          </cell>
          <cell r="B33">
            <v>67</v>
          </cell>
          <cell r="E33">
            <v>0</v>
          </cell>
          <cell r="F33">
            <v>814060</v>
          </cell>
          <cell r="H33">
            <v>814060</v>
          </cell>
        </row>
        <row r="34">
          <cell r="A34" t="str">
            <v>COGNITION &amp; TRAITEMENT DE L'INFORMATION</v>
          </cell>
          <cell r="B34">
            <v>68</v>
          </cell>
          <cell r="E34">
            <v>0</v>
          </cell>
          <cell r="F34">
            <v>551604</v>
          </cell>
          <cell r="H34">
            <v>551604</v>
          </cell>
        </row>
        <row r="35">
          <cell r="A35" t="str">
            <v>IMPACT DES BIOTECHNO. DANS LES AGROECOSYSTEMES</v>
          </cell>
          <cell r="B35">
            <v>69</v>
          </cell>
          <cell r="E35">
            <v>0</v>
          </cell>
          <cell r="F35">
            <v>289147</v>
          </cell>
          <cell r="H35">
            <v>289147</v>
          </cell>
        </row>
        <row r="36">
          <cell r="A36" t="str">
            <v>SHS</v>
          </cell>
          <cell r="B36">
            <v>70</v>
          </cell>
          <cell r="C36">
            <v>936932</v>
          </cell>
          <cell r="D36">
            <v>338410</v>
          </cell>
          <cell r="E36">
            <v>598522</v>
          </cell>
          <cell r="F36">
            <v>16831395</v>
          </cell>
          <cell r="G36">
            <v>13921495</v>
          </cell>
          <cell r="H36">
            <v>2909900</v>
          </cell>
        </row>
        <row r="37">
          <cell r="A37" t="str">
            <v>PUBLICATIONS (mettre ds 93)</v>
          </cell>
          <cell r="B37">
            <v>71</v>
          </cell>
          <cell r="C37">
            <v>112100</v>
          </cell>
          <cell r="E37">
            <v>112100</v>
          </cell>
          <cell r="F37">
            <v>0</v>
          </cell>
          <cell r="H37">
            <v>0</v>
          </cell>
        </row>
        <row r="38">
          <cell r="A38" t="str">
            <v>SANTE SOCIETE</v>
          </cell>
          <cell r="B38">
            <v>72</v>
          </cell>
          <cell r="E38">
            <v>0</v>
          </cell>
          <cell r="F38">
            <v>406585</v>
          </cell>
          <cell r="H38">
            <v>406585</v>
          </cell>
        </row>
        <row r="39">
          <cell r="A39" t="str">
            <v>PROJET VILLE</v>
          </cell>
          <cell r="B39">
            <v>74</v>
          </cell>
          <cell r="E39">
            <v>0</v>
          </cell>
          <cell r="F39">
            <v>266905</v>
          </cell>
          <cell r="G39">
            <v>6000</v>
          </cell>
          <cell r="H39">
            <v>260905</v>
          </cell>
        </row>
        <row r="40">
          <cell r="A40" t="str">
            <v>ARCHIVES DE LA CREATION</v>
          </cell>
          <cell r="B40">
            <v>75</v>
          </cell>
          <cell r="E40">
            <v>0</v>
          </cell>
          <cell r="F40">
            <v>266905</v>
          </cell>
          <cell r="G40">
            <v>15000</v>
          </cell>
          <cell r="H40">
            <v>251905</v>
          </cell>
        </row>
        <row r="41">
          <cell r="A41" t="str">
            <v>RISQUES COLLECTIFS</v>
          </cell>
          <cell r="B41">
            <v>76</v>
          </cell>
          <cell r="E41">
            <v>0</v>
          </cell>
          <cell r="F41">
            <v>266905</v>
          </cell>
          <cell r="H41">
            <v>266905</v>
          </cell>
        </row>
        <row r="42">
          <cell r="A42" t="str">
            <v>ORIGINE DE L'HOMME, DU LANGAGE ET DES LANGUES</v>
          </cell>
          <cell r="B42">
            <v>78</v>
          </cell>
          <cell r="E42">
            <v>0</v>
          </cell>
          <cell r="F42">
            <v>1085414</v>
          </cell>
          <cell r="G42">
            <v>445395</v>
          </cell>
          <cell r="H42">
            <v>640019</v>
          </cell>
        </row>
        <row r="43">
          <cell r="A43" t="str">
            <v>SOCIETE DE L'INFORMATION</v>
          </cell>
          <cell r="B43">
            <v>79</v>
          </cell>
          <cell r="C43">
            <v>201574</v>
          </cell>
          <cell r="E43">
            <v>201574</v>
          </cell>
          <cell r="F43">
            <v>1223759</v>
          </cell>
          <cell r="G43">
            <v>341091</v>
          </cell>
          <cell r="H43">
            <v>882668</v>
          </cell>
        </row>
        <row r="44">
          <cell r="A44" t="str">
            <v>STIC</v>
          </cell>
          <cell r="B44">
            <v>80</v>
          </cell>
          <cell r="C44">
            <v>260000</v>
          </cell>
          <cell r="D44">
            <v>260000</v>
          </cell>
          <cell r="E44">
            <v>0</v>
          </cell>
          <cell r="F44">
            <v>19641065</v>
          </cell>
          <cell r="G44">
            <v>11888042</v>
          </cell>
          <cell r="H44">
            <v>7753023</v>
          </cell>
        </row>
        <row r="45">
          <cell r="A45" t="str">
            <v>ROBOTIQUES &amp; ENTITES ARTIFICIELLES</v>
          </cell>
          <cell r="B45">
            <v>81</v>
          </cell>
          <cell r="E45">
            <v>0</v>
          </cell>
          <cell r="F45">
            <v>949292</v>
          </cell>
          <cell r="H45">
            <v>949292</v>
          </cell>
        </row>
        <row r="46">
          <cell r="A46" t="str">
            <v>TRAITEMENT DES CONNAISSANCES, APPRENTISSAGE &amp; NTIC</v>
          </cell>
          <cell r="B46">
            <v>85</v>
          </cell>
          <cell r="E46">
            <v>0</v>
          </cell>
          <cell r="F46">
            <v>622778</v>
          </cell>
          <cell r="H46">
            <v>622778</v>
          </cell>
        </row>
        <row r="47">
          <cell r="A47" t="str">
            <v>MISSION RESSOURCES &amp; COMPETENCES TECHNOLOGIQUES &amp; UNIPS</v>
          </cell>
          <cell r="B47">
            <v>89</v>
          </cell>
          <cell r="E47">
            <v>0</v>
          </cell>
          <cell r="F47">
            <v>899541</v>
          </cell>
          <cell r="G47">
            <v>804541</v>
          </cell>
          <cell r="H47">
            <v>95000</v>
          </cell>
        </row>
        <row r="48">
          <cell r="A48" t="str">
            <v>DAE</v>
          </cell>
          <cell r="B48">
            <v>90</v>
          </cell>
          <cell r="C48">
            <v>23750000</v>
          </cell>
          <cell r="D48">
            <v>22193366</v>
          </cell>
          <cell r="E48">
            <v>1556634</v>
          </cell>
          <cell r="F48">
            <v>2515342</v>
          </cell>
          <cell r="G48">
            <v>2508000</v>
          </cell>
          <cell r="H48">
            <v>7342</v>
          </cell>
        </row>
        <row r="49">
          <cell r="A49" t="str">
            <v>DIST</v>
          </cell>
          <cell r="B49">
            <v>91</v>
          </cell>
          <cell r="C49">
            <v>198903</v>
          </cell>
          <cell r="D49">
            <v>45903</v>
          </cell>
          <cell r="E49">
            <v>153000</v>
          </cell>
          <cell r="F49">
            <v>3960104</v>
          </cell>
          <cell r="G49">
            <v>2346213</v>
          </cell>
          <cell r="H49">
            <v>1613891</v>
          </cell>
        </row>
        <row r="50">
          <cell r="A50" t="str">
            <v>DRI</v>
          </cell>
          <cell r="B50">
            <v>92</v>
          </cell>
          <cell r="E50">
            <v>0</v>
          </cell>
          <cell r="F50">
            <v>7761850</v>
          </cell>
          <cell r="G50">
            <v>4456112</v>
          </cell>
          <cell r="H50">
            <v>3305738</v>
          </cell>
        </row>
        <row r="51">
          <cell r="A51" t="str">
            <v>INIST &amp; CNRS EDITION (dont code notificateur 71)</v>
          </cell>
          <cell r="B51">
            <v>93</v>
          </cell>
          <cell r="C51">
            <v>5144482</v>
          </cell>
          <cell r="D51">
            <v>5144482</v>
          </cell>
          <cell r="E51">
            <v>0</v>
          </cell>
          <cell r="F51">
            <v>10587951</v>
          </cell>
          <cell r="G51">
            <v>9641847</v>
          </cell>
          <cell r="H51">
            <v>946104</v>
          </cell>
        </row>
        <row r="52">
          <cell r="A52" t="str">
            <v>SG/ACTION SOCIALE</v>
          </cell>
          <cell r="B52">
            <v>94</v>
          </cell>
          <cell r="C52">
            <v>6500000</v>
          </cell>
          <cell r="D52">
            <v>4157843</v>
          </cell>
          <cell r="E52">
            <v>2342157</v>
          </cell>
          <cell r="F52">
            <v>22347749</v>
          </cell>
          <cell r="G52">
            <v>19212218</v>
          </cell>
          <cell r="H52">
            <v>3135531</v>
          </cell>
        </row>
        <row r="53">
          <cell r="A53" t="str">
            <v>SG/FORM. PERMA.</v>
          </cell>
          <cell r="B53">
            <v>95</v>
          </cell>
          <cell r="C53">
            <v>489400</v>
          </cell>
          <cell r="E53">
            <v>489400</v>
          </cell>
          <cell r="F53">
            <v>10572965</v>
          </cell>
          <cell r="G53">
            <v>8888394</v>
          </cell>
          <cell r="H53">
            <v>1684571</v>
          </cell>
        </row>
        <row r="54">
          <cell r="A54" t="str">
            <v>SG/OP. IMMOB.</v>
          </cell>
          <cell r="B54">
            <v>96</v>
          </cell>
          <cell r="C54">
            <v>13173077</v>
          </cell>
          <cell r="D54">
            <v>1524697</v>
          </cell>
          <cell r="E54">
            <v>11648380</v>
          </cell>
          <cell r="F54">
            <v>31850350</v>
          </cell>
          <cell r="G54">
            <v>13294807</v>
          </cell>
          <cell r="H54">
            <v>18555543</v>
          </cell>
        </row>
        <row r="55">
          <cell r="A55" t="str">
            <v>SG/MOYENS COMMUNS</v>
          </cell>
          <cell r="B55">
            <v>97</v>
          </cell>
          <cell r="C55">
            <v>478653</v>
          </cell>
          <cell r="D55">
            <v>406000</v>
          </cell>
          <cell r="E55">
            <v>72653</v>
          </cell>
          <cell r="F55">
            <v>25161615</v>
          </cell>
          <cell r="G55">
            <v>19977404</v>
          </cell>
          <cell r="H55">
            <v>5184211</v>
          </cell>
        </row>
        <row r="56">
          <cell r="A56" t="str">
            <v>SG/DFI</v>
          </cell>
          <cell r="B56">
            <v>98</v>
          </cell>
          <cell r="C56">
            <v>104412926</v>
          </cell>
          <cell r="D56">
            <v>103425765</v>
          </cell>
          <cell r="E56">
            <v>987161</v>
          </cell>
          <cell r="F56">
            <v>133356</v>
          </cell>
          <cell r="G56">
            <v>133356</v>
          </cell>
          <cell r="H56">
            <v>0</v>
          </cell>
        </row>
        <row r="57">
          <cell r="A57" t="str">
            <v xml:space="preserve">CNRS HORS INSTITUTS </v>
          </cell>
          <cell r="B57">
            <v>99</v>
          </cell>
          <cell r="E57">
            <v>0</v>
          </cell>
          <cell r="F57">
            <v>33633000</v>
          </cell>
          <cell r="G57">
            <v>20287058</v>
          </cell>
          <cell r="H57">
            <v>13345942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05 GPEEC"/>
      <sheetName val="simulnouvellescotiz dg (2)"/>
      <sheetName val="Données de calcul"/>
      <sheetName val="Valorisation PQM 12-10-07 V1"/>
      <sheetName val="PQM de la DGCP du 12-10-07 V1"/>
      <sheetName val="Valorisation PQM 12-10-07 V2"/>
      <sheetName val="PQM de la DGCP du 12-10-07 V2"/>
      <sheetName val="Envoi 2ème ss Dir -envoi erroné"/>
      <sheetName val="Envoi 2ème ss Dir - V5"/>
      <sheetName val="Valorisation PQM 16-10-07 V4"/>
      <sheetName val="PQM de la DGCP du 16-10-07 V4"/>
      <sheetName val="Flash de direction du 25-10-07"/>
      <sheetName val="Message 2B PQM du 26-02-08"/>
      <sheetName val="PQM 2008 hyp50-50  260208  V10"/>
      <sheetName val="PQM inter intra 2009 à 2011 V10"/>
      <sheetName val="Valoris. 50-50 2008 -260208 V10"/>
      <sheetName val="Valoris. 2009 inter et intra"/>
      <sheetName val="Valoris. 2010 inter et intra"/>
      <sheetName val="Valoris. 2011 inter et intra"/>
      <sheetName val="Valor.sur 2009 2011 intra catég"/>
      <sheetName val="Valorisation Repyr. A A+ 15-02 "/>
      <sheetName val="Synthèse - Repyramidage A et A+"/>
      <sheetName val="Repyramidage du A+ au 15-02-08"/>
      <sheetName val="PQM de la DGCP &quot;A+&quot; du 15-02-08"/>
      <sheetName val="Calcul cotis cat. 22-1B CASactu"/>
      <sheetName val="promo .gain  16-11-07 + CAS act"/>
      <sheetName val="promotion.gain 2A pour V7"/>
      <sheetName val="Calcul cotis cat. 22 par 1B"/>
      <sheetName val="CHIFFRAGE TRANCHE SUPPL PQM "/>
      <sheetName val="Tableau d'avancement"/>
      <sheetName val="PQM DGI 11-10-07 pour mémoire"/>
      <sheetName val="PQM 2008 hyp50_50  260208  V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3 mensuel C"/>
      <sheetName val="T3 mensuel D"/>
      <sheetName val="T5 0"/>
      <sheetName val="T5 mensuel"/>
      <sheetName val="T8 0"/>
      <sheetName val="T8"/>
      <sheetName val="TABLE MOIS"/>
      <sheetName val="TAB_PROG"/>
      <sheetName val="ACCUEIL"/>
      <sheetName val="T8 0 108"/>
      <sheetName val="T8 0 (2) 108"/>
      <sheetName val="T8 0 (3) 108"/>
      <sheetName val="T8 x 122"/>
      <sheetName val="Tab BA 122"/>
      <sheetName val="graph AE T2 122"/>
      <sheetName val="graph AE HT2 108"/>
      <sheetName val="graph CP T2 122"/>
      <sheetName val="graph CP HT2 108"/>
      <sheetName val="SB 108"/>
      <sheetName val="dynRap2 EXTRAPOL CONSO"/>
      <sheetName val="D1 repor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>
        <row r="2">
          <cell r="A2" t="str">
            <v>108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01_08_05"/>
      <sheetName val="CED 01-08-05"/>
      <sheetName val="CED 01-08-05 (2)"/>
      <sheetName val="CED corps tous Péri"/>
      <sheetName val="Bilan CED au 31-12-05"/>
      <sheetName val="CED &quot;P1&quot;"/>
      <sheetName val="CED &quot;P2&quot;"/>
      <sheetName val="CED &quot;P3&quot;"/>
      <sheetName val="CEDP total"/>
      <sheetName val="CEDP &quot;P1&quot;"/>
      <sheetName val="CEDP &quot;P2&quot;"/>
      <sheetName val="CEDP &quot;P3&quot;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étail rendu DPGM"/>
      <sheetName val="méthodo ac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F7">
            <v>0</v>
          </cell>
        </row>
        <row r="8">
          <cell r="A8" t="str">
            <v>CED</v>
          </cell>
          <cell r="B8">
            <v>7</v>
          </cell>
          <cell r="C8" t="str">
            <v>REI</v>
          </cell>
          <cell r="D8">
            <v>1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</row>
        <row r="10">
          <cell r="A10" t="str">
            <v>CED</v>
          </cell>
          <cell r="B10">
            <v>9</v>
          </cell>
          <cell r="C10" t="str">
            <v>AA</v>
          </cell>
          <cell r="D10">
            <v>0.8</v>
          </cell>
          <cell r="F10">
            <v>0.5</v>
          </cell>
        </row>
        <row r="11">
          <cell r="A11" t="str">
            <v>CED</v>
          </cell>
          <cell r="B11">
            <v>10</v>
          </cell>
          <cell r="C11" t="str">
            <v>CE</v>
          </cell>
          <cell r="D11">
            <v>4</v>
          </cell>
        </row>
        <row r="12">
          <cell r="A12" t="str">
            <v>CED</v>
          </cell>
          <cell r="B12">
            <v>11</v>
          </cell>
          <cell r="C12" t="str">
            <v>CI</v>
          </cell>
          <cell r="D12">
            <v>0</v>
          </cell>
        </row>
        <row r="13">
          <cell r="B13">
            <v>12</v>
          </cell>
          <cell r="C13" t="str">
            <v>EP</v>
          </cell>
        </row>
        <row r="14">
          <cell r="A14" t="str">
            <v>CED</v>
          </cell>
          <cell r="B14">
            <v>13</v>
          </cell>
          <cell r="C14" t="str">
            <v>LA</v>
          </cell>
          <cell r="D14">
            <v>0.8</v>
          </cell>
          <cell r="E14">
            <v>0.8</v>
          </cell>
        </row>
        <row r="15">
          <cell r="B15">
            <v>14</v>
          </cell>
          <cell r="C15" t="str">
            <v>RT</v>
          </cell>
        </row>
        <row r="16">
          <cell r="B16">
            <v>15</v>
          </cell>
          <cell r="C16" t="str">
            <v>TH</v>
          </cell>
        </row>
        <row r="17">
          <cell r="A17" t="str">
            <v>CED</v>
          </cell>
          <cell r="B17">
            <v>16</v>
          </cell>
          <cell r="C17" t="str">
            <v>AR</v>
          </cell>
          <cell r="D17">
            <v>1</v>
          </cell>
          <cell r="E1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01_08_05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méthodo actu"/>
      <sheetName val="détail rendu DPGM"/>
    </sheetNames>
    <sheetDataSet>
      <sheetData sheetId="0" refreshError="1"/>
      <sheetData sheetId="1" refreshError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H7">
            <v>1</v>
          </cell>
        </row>
        <row r="8">
          <cell r="A8" t="str">
            <v>TSE</v>
          </cell>
          <cell r="B8">
            <v>7</v>
          </cell>
          <cell r="C8" t="str">
            <v>REI</v>
          </cell>
          <cell r="D8">
            <v>49.8</v>
          </cell>
          <cell r="E8">
            <v>5.5</v>
          </cell>
          <cell r="F8">
            <v>3.8</v>
          </cell>
          <cell r="G8">
            <v>5</v>
          </cell>
          <cell r="H8">
            <v>3.2</v>
          </cell>
          <cell r="I8">
            <v>6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  <cell r="F9">
            <v>1</v>
          </cell>
          <cell r="I9">
            <v>1</v>
          </cell>
        </row>
        <row r="10">
          <cell r="A10" t="str">
            <v>TSE</v>
          </cell>
          <cell r="B10">
            <v>9</v>
          </cell>
          <cell r="C10" t="str">
            <v>AA</v>
          </cell>
          <cell r="D10">
            <v>39.700000000000003</v>
          </cell>
          <cell r="E10">
            <v>8.6</v>
          </cell>
          <cell r="F10">
            <v>3.7</v>
          </cell>
          <cell r="G10">
            <v>5.0999999999999996</v>
          </cell>
          <cell r="H10">
            <v>2.9</v>
          </cell>
          <cell r="I10">
            <v>1.9</v>
          </cell>
        </row>
        <row r="11">
          <cell r="A11" t="str">
            <v>TSE</v>
          </cell>
          <cell r="B11">
            <v>10</v>
          </cell>
          <cell r="C11" t="str">
            <v>CE</v>
          </cell>
          <cell r="D11">
            <v>132</v>
          </cell>
        </row>
        <row r="12">
          <cell r="A12" t="str">
            <v>TSE</v>
          </cell>
          <cell r="B12">
            <v>11</v>
          </cell>
          <cell r="C12" t="str">
            <v>CI</v>
          </cell>
          <cell r="D12">
            <v>32</v>
          </cell>
        </row>
        <row r="13">
          <cell r="A13" t="str">
            <v>TSE</v>
          </cell>
          <cell r="B13">
            <v>12</v>
          </cell>
          <cell r="C13" t="str">
            <v>EP</v>
          </cell>
          <cell r="D13">
            <v>55.7</v>
          </cell>
          <cell r="I13">
            <v>55.7</v>
          </cell>
        </row>
        <row r="14">
          <cell r="A14" t="str">
            <v>TSE</v>
          </cell>
          <cell r="B14">
            <v>13</v>
          </cell>
          <cell r="C14" t="str">
            <v>LA</v>
          </cell>
          <cell r="D14">
            <v>36</v>
          </cell>
          <cell r="E14">
            <v>36</v>
          </cell>
        </row>
        <row r="15">
          <cell r="B15">
            <v>14</v>
          </cell>
          <cell r="C15" t="str">
            <v>RT</v>
          </cell>
        </row>
        <row r="16">
          <cell r="A16" t="str">
            <v>TSE</v>
          </cell>
          <cell r="B16">
            <v>15</v>
          </cell>
          <cell r="C16" t="str">
            <v>TH</v>
          </cell>
          <cell r="D16">
            <v>6</v>
          </cell>
        </row>
        <row r="17">
          <cell r="A17" t="str">
            <v>TSE</v>
          </cell>
          <cell r="B17">
            <v>16</v>
          </cell>
          <cell r="C17" t="str">
            <v>AR</v>
          </cell>
          <cell r="D1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eco"/>
      <sheetName val="Aide"/>
      <sheetName val="CS secteur"/>
      <sheetName val="~Col1"/>
      <sheetName val="~Col2"/>
      <sheetName val="~Col3"/>
      <sheetName val="~Col4"/>
      <sheetName val="Listes"/>
      <sheetName val="Formules"/>
      <sheetName val="_Col2"/>
      <sheetName val="_Col3"/>
      <sheetName val="_Col4"/>
      <sheetName val="CED 01_08_05"/>
      <sheetName val="R_____1_Analyse_croisé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96">
          <cell r="D596">
            <v>27800</v>
          </cell>
        </row>
      </sheetData>
      <sheetData sheetId="5" refreshError="1">
        <row r="480">
          <cell r="D480">
            <v>29004</v>
          </cell>
        </row>
      </sheetData>
      <sheetData sheetId="6" refreshError="1">
        <row r="480">
          <cell r="D480">
            <v>30395</v>
          </cell>
        </row>
      </sheetData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_ Socle d_exécution n_1"/>
      <sheetName val="II _ Hyp_ salariales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rcice PMT"/>
      <sheetName val="Maquette prev. 07"/>
      <sheetName val="TOTAL prev. 07"/>
      <sheetName val="Maquette 06-07"/>
      <sheetName val="TOTAL 06-07"/>
      <sheetName val="Module1"/>
      <sheetName val="Module1 bis"/>
      <sheetName val="Mod_intro"/>
      <sheetName val="Mod_équil"/>
      <sheetName val="Maquette PMT"/>
      <sheetName val="Maquette 2007"/>
      <sheetName val="Compta. Nat. 2007"/>
      <sheetName val="Compta. Nat. 06-07"/>
      <sheetName val="PMT Mars 2008"/>
      <sheetName val="TOTAL 06_07"/>
      <sheetName val="base titre 2 pour 200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es proposées"/>
      <sheetName val="P223"/>
      <sheetName val="Tableau de synthèse p223 -  Min"/>
      <sheetName val="Tableau de synthèse p223 - DB"/>
      <sheetName val="Synthèse programme 223"/>
      <sheetName val="Synthèse mission A3 .ppt"/>
      <sheetName val="P223 revue Rprog"/>
      <sheetName val="P223 revue DB"/>
      <sheetName val="old-version BEPII détail par UB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A5" t="str">
            <v>UB 1 - GIE Atout France</v>
          </cell>
        </row>
        <row r="6">
          <cell r="A6" t="str">
            <v>Atout France</v>
          </cell>
        </row>
        <row r="7">
          <cell r="A7" t="str">
            <v>UB 2 - COFRES SAS</v>
          </cell>
        </row>
        <row r="8">
          <cell r="A8" t="str">
            <v>Expositions internationales</v>
          </cell>
        </row>
        <row r="9">
          <cell r="A9" t="str">
            <v>UB 3 - Études</v>
          </cell>
        </row>
        <row r="10">
          <cell r="A10" t="str">
            <v xml:space="preserve">Enquêtes statistiques </v>
          </cell>
        </row>
        <row r="11">
          <cell r="A11" t="str">
            <v>Soutien des services déconcentrés</v>
          </cell>
        </row>
        <row r="12">
          <cell r="A12" t="str">
            <v>UB 4 - Dépenses d'intervention d'administration centrale</v>
          </cell>
        </row>
        <row r="13">
          <cell r="A13" t="str">
            <v>Partenariats internationaux</v>
          </cell>
        </row>
        <row r="14">
          <cell r="A14" t="str">
            <v>Plan Qualité Tourisme</v>
          </cell>
        </row>
        <row r="15">
          <cell r="A15" t="str">
            <v xml:space="preserve">Développement des politiques touristiques (SDT) </v>
          </cell>
        </row>
        <row r="16">
          <cell r="A16" t="str">
            <v>Développement des politiques sociales (1)</v>
          </cell>
        </row>
        <row r="17">
          <cell r="A17" t="str">
            <v>UB 5 - Contractualisations CPER</v>
          </cell>
        </row>
        <row r="18">
          <cell r="A18" t="str">
            <v>Contrats de projet 2007 - 2013 : Qualité et développement durable</v>
          </cell>
        </row>
        <row r="19">
          <cell r="A19" t="str">
            <v>Contrats de projet 2007 - 2013 : Accessibilité</v>
          </cell>
        </row>
        <row r="20">
          <cell r="A20" t="str">
            <v>Contrats de projet 2007 - 2013 : Observation régionale (2)</v>
          </cell>
        </row>
        <row r="21">
          <cell r="A21" t="str">
            <v>UB 6 - Contractualisations hors CPER</v>
          </cell>
        </row>
        <row r="22">
          <cell r="A22" t="str">
            <v>Contractualisations hors contrats de projet: Qualité et développement durable</v>
          </cell>
        </row>
        <row r="23">
          <cell r="A23" t="str">
            <v>Contractualisations hors contrats de projet: Accessibilité (1)</v>
          </cell>
        </row>
        <row r="24">
          <cell r="A24" t="str">
            <v>Observation régionale hors contrats de projet (2)</v>
          </cell>
        </row>
      </sheetData>
      <sheetData sheetId="7"/>
      <sheetData sheetId="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295385670.77999973</v>
          </cell>
        </row>
        <row r="6">
          <cell r="B6">
            <v>3062823957.0900002</v>
          </cell>
        </row>
        <row r="7">
          <cell r="B7">
            <v>377138628.10000038</v>
          </cell>
        </row>
        <row r="8">
          <cell r="B8">
            <v>0</v>
          </cell>
        </row>
        <row r="32">
          <cell r="B32">
            <v>113000000</v>
          </cell>
        </row>
        <row r="33">
          <cell r="B33">
            <v>70000000</v>
          </cell>
        </row>
        <row r="34">
          <cell r="B34">
            <v>148000000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PG 8"/>
      <sheetName val="DPG 9"/>
      <sheetName val="DPG 9 (2)"/>
      <sheetName val="DPG 9 (3)"/>
      <sheetName val="Projection de 3B faite le 04-01"/>
      <sheetName val="Evol.  conso. de  2003 à 2005  "/>
      <sheetName val="Dotation 2006    GLOBALE"/>
      <sheetName val="Dotation 2006   répartition"/>
      <sheetName val="DPG10"/>
      <sheetName val="etat détaillé BOP LOCAUX"/>
      <sheetName val="PBI"/>
      <sheetName val="DPG 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MVTS_ACCORD"/>
      <sheetName val="TAB_PROG"/>
      <sheetName val="TABLE MOIS"/>
      <sheetName val="date situation"/>
      <sheetName val="D1 issu b_MVTS"/>
      <sheetName val="CREDITS AE-CP"/>
      <sheetName val="GEL AE CP BILAN"/>
      <sheetName val="GEL AE T2"/>
      <sheetName val="GEL AE hors T2"/>
      <sheetName val="GEL CP T2"/>
      <sheetName val="GEL CP hors T2"/>
      <sheetName val="exécution budgétaire en AE CP"/>
      <sheetName val="dR01 volet3"/>
      <sheetName val="lib_champsR78"/>
      <sheetName val="exé centrale en AE-CP-R78 "/>
      <sheetName val="exé centrale en AE-CP-R77"/>
      <sheetName val="DynR40"/>
      <sheetName val="D R78 vol 1&amp;2"/>
      <sheetName val="paiements centraux-locaux"/>
      <sheetName val="paiements centraux-locaux -R77"/>
      <sheetName val="Dyn_DB009 CP2006"/>
      <sheetName val="Dyn_DB009 CP2007"/>
      <sheetName val="Dep 2006-2007 cent loc"/>
      <sheetName val="exé centrale en AE-CP "/>
      <sheetName val="Synthèse"/>
    </sheetNames>
    <sheetDataSet>
      <sheetData sheetId="0"/>
      <sheetData sheetId="1"/>
      <sheetData sheetId="2" refreshError="1">
        <row r="2">
          <cell r="B2">
            <v>1</v>
          </cell>
          <cell r="C2" t="str">
            <v>JANVIER</v>
          </cell>
          <cell r="D2" t="str">
            <v>janvier</v>
          </cell>
        </row>
        <row r="3">
          <cell r="B3">
            <v>2</v>
          </cell>
          <cell r="C3" t="str">
            <v>FÉVRIER</v>
          </cell>
          <cell r="D3" t="str">
            <v>février</v>
          </cell>
        </row>
        <row r="4">
          <cell r="B4">
            <v>3</v>
          </cell>
          <cell r="C4" t="str">
            <v>MARS</v>
          </cell>
          <cell r="D4" t="str">
            <v>mars</v>
          </cell>
        </row>
        <row r="5">
          <cell r="B5">
            <v>4</v>
          </cell>
          <cell r="C5" t="str">
            <v>AVRIL</v>
          </cell>
          <cell r="D5" t="str">
            <v>avril</v>
          </cell>
        </row>
        <row r="6">
          <cell r="B6">
            <v>5</v>
          </cell>
          <cell r="C6" t="str">
            <v>MAI</v>
          </cell>
          <cell r="D6" t="str">
            <v>mai</v>
          </cell>
        </row>
        <row r="7">
          <cell r="B7">
            <v>5</v>
          </cell>
          <cell r="C7" t="str">
            <v xml:space="preserve">MAI </v>
          </cell>
          <cell r="D7" t="str">
            <v xml:space="preserve">mai </v>
          </cell>
        </row>
        <row r="8">
          <cell r="B8">
            <v>6</v>
          </cell>
          <cell r="C8" t="str">
            <v>JUIN</v>
          </cell>
          <cell r="D8" t="str">
            <v>juin</v>
          </cell>
        </row>
        <row r="9">
          <cell r="B9">
            <v>7</v>
          </cell>
          <cell r="C9" t="str">
            <v>JUILLET</v>
          </cell>
          <cell r="D9" t="str">
            <v>juillet</v>
          </cell>
        </row>
        <row r="10">
          <cell r="B10">
            <v>8</v>
          </cell>
          <cell r="C10" t="str">
            <v>AOÛT</v>
          </cell>
          <cell r="D10" t="str">
            <v>août</v>
          </cell>
        </row>
        <row r="11">
          <cell r="B11">
            <v>9</v>
          </cell>
          <cell r="C11" t="str">
            <v>SEPTEMBRE</v>
          </cell>
          <cell r="D11" t="str">
            <v>septembre</v>
          </cell>
        </row>
        <row r="12">
          <cell r="B12">
            <v>10</v>
          </cell>
          <cell r="C12" t="str">
            <v>OCTOBRE</v>
          </cell>
          <cell r="D12" t="str">
            <v>octobre</v>
          </cell>
        </row>
        <row r="13">
          <cell r="B13">
            <v>11</v>
          </cell>
          <cell r="C13" t="str">
            <v>NOVEMBRE</v>
          </cell>
          <cell r="D13" t="str">
            <v>novembre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TABLE MOIS"/>
      <sheetName val="Montants à verser lfr 2006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 xml:space="preserve"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 xml:space="preserve"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 xml:space="preserve"> Identification du dossier</v>
          </cell>
          <cell r="E13" t="str">
            <v xml:space="preserve"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 xml:space="preserve">     (réf. CIR n°109/88 du 1er juillet 1988)</v>
          </cell>
        </row>
      </sheetData>
      <sheetData sheetId="5">
        <row r="1">
          <cell r="A1" t="str">
            <v>CNRS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ilation"/>
      <sheetName val="rq_t4_finale"/>
      <sheetName val="RTV TH"/>
      <sheetName val="RECRES"/>
    </sheetNames>
    <sheetDataSet>
      <sheetData sheetId="0" refreshError="1"/>
      <sheetData sheetId="1" refreshError="1"/>
      <sheetData sheetId="2" refreshError="1"/>
      <sheetData sheetId="3" refreshError="1">
        <row r="35">
          <cell r="E35">
            <v>6.2687982145296289E-5</v>
          </cell>
        </row>
        <row r="36">
          <cell r="E36">
            <v>0.15490206246821012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2006 1"/>
      <sheetName val="bilan2006 2"/>
      <sheetName val="bilan2006 3"/>
      <sheetName val="DB6"/>
      <sheetName val="Prévu-exécuté"/>
      <sheetName val="Synthèse Primes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modèle"/>
      <sheetName val="RECAPITULATIF"/>
      <sheetName val="RECRES"/>
    </sheetNames>
    <sheetDataSet>
      <sheetData sheetId="0"/>
      <sheetData sheetId="1"/>
      <sheetData sheetId="2"/>
      <sheetData sheetId="3" refreshError="1">
        <row r="10">
          <cell r="D10">
            <v>55863450.879999995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90 "/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ventil 3110-3904"/>
      <sheetName val="effbudglob"/>
      <sheetName val="37-30-11"/>
      <sheetName val="37-30-12"/>
      <sheetName val="37-30-13"/>
      <sheetName val="37-30-20"/>
      <sheetName val="37-91"/>
      <sheetName val="57-90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K2">
            <v>52.063800000000001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D1D61D62"/>
      <sheetName val="D2"/>
      <sheetName val="D3"/>
      <sheetName val="D4"/>
      <sheetName val="D5"/>
      <sheetName val="D7"/>
      <sheetName val="D9"/>
      <sheetName val="BUDECO"/>
      <sheetName val="ENFRES"/>
      <sheetName val="CRM"/>
      <sheetName val="APU"/>
      <sheetName val="TEE"/>
      <sheetName val="31-90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  <sheetName val="EURO"/>
    </sheetNames>
    <sheetDataSet>
      <sheetData sheetId="0" refreshError="1">
        <row r="4">
          <cell r="D4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mé"/>
      <sheetName val="RF_1"/>
      <sheetName val="RF_2"/>
      <sheetName val="RF_3"/>
      <sheetName val="RF_4"/>
      <sheetName val="RF_5"/>
      <sheetName val="RF_6"/>
      <sheetName val="RF_7"/>
      <sheetName val="paquet fiscal PMT 2008-2010"/>
      <sheetName val="série exécution - tendanciel"/>
      <sheetName val="Mlight au 12,03,2007"/>
      <sheetName val="Avce CollLoc"/>
      <sheetName val="Hyp Eco"/>
      <sheetName val="mesures de périmètre"/>
      <sheetName val="impact paquet fiscal"/>
      <sheetName val="E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B2">
            <v>1.0053718493747665</v>
          </cell>
        </row>
        <row r="3">
          <cell r="B3">
            <v>0.97155319552436936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9"/>
  <sheetViews>
    <sheetView view="pageLayout" zoomScaleNormal="100" workbookViewId="0">
      <selection activeCell="G35" sqref="G35"/>
    </sheetView>
  </sheetViews>
  <sheetFormatPr baseColWidth="10" defaultRowHeight="12.75"/>
  <cols>
    <col min="1" max="1" width="72.28515625" style="164" customWidth="1"/>
    <col min="2" max="2" width="0.42578125" style="93" customWidth="1"/>
    <col min="3" max="3" width="20.5703125" style="93" customWidth="1"/>
    <col min="4" max="4" width="25.28515625" style="93" customWidth="1"/>
    <col min="5" max="5" width="2.7109375" style="93" customWidth="1"/>
    <col min="6" max="6" width="22" style="93" bestFit="1" customWidth="1"/>
    <col min="7" max="7" width="26.140625" style="93" customWidth="1"/>
    <col min="8" max="9" width="8.7109375" style="93" bestFit="1" customWidth="1"/>
    <col min="10" max="10" width="22" style="93" customWidth="1"/>
    <col min="11" max="256" width="11.42578125" style="93"/>
    <col min="257" max="257" width="72.28515625" style="93" customWidth="1"/>
    <col min="258" max="258" width="0.42578125" style="93" customWidth="1"/>
    <col min="259" max="259" width="20.5703125" style="93" customWidth="1"/>
    <col min="260" max="260" width="26.85546875" style="93" bestFit="1" customWidth="1"/>
    <col min="261" max="261" width="2.7109375" style="93" customWidth="1"/>
    <col min="262" max="262" width="20" style="93" customWidth="1"/>
    <col min="263" max="263" width="27.28515625" style="93" bestFit="1" customWidth="1"/>
    <col min="264" max="264" width="20.140625" style="93" customWidth="1"/>
    <col min="265" max="265" width="21.42578125" style="93" customWidth="1"/>
    <col min="266" max="266" width="19.5703125" style="93" customWidth="1"/>
    <col min="267" max="512" width="11.42578125" style="93"/>
    <col min="513" max="513" width="72.28515625" style="93" customWidth="1"/>
    <col min="514" max="514" width="0.42578125" style="93" customWidth="1"/>
    <col min="515" max="515" width="20.5703125" style="93" customWidth="1"/>
    <col min="516" max="516" width="26.85546875" style="93" bestFit="1" customWidth="1"/>
    <col min="517" max="517" width="2.7109375" style="93" customWidth="1"/>
    <col min="518" max="518" width="20" style="93" customWidth="1"/>
    <col min="519" max="519" width="27.28515625" style="93" bestFit="1" customWidth="1"/>
    <col min="520" max="520" width="20.140625" style="93" customWidth="1"/>
    <col min="521" max="521" width="21.42578125" style="93" customWidth="1"/>
    <col min="522" max="522" width="19.5703125" style="93" customWidth="1"/>
    <col min="523" max="768" width="11.42578125" style="93"/>
    <col min="769" max="769" width="72.28515625" style="93" customWidth="1"/>
    <col min="770" max="770" width="0.42578125" style="93" customWidth="1"/>
    <col min="771" max="771" width="20.5703125" style="93" customWidth="1"/>
    <col min="772" max="772" width="26.85546875" style="93" bestFit="1" customWidth="1"/>
    <col min="773" max="773" width="2.7109375" style="93" customWidth="1"/>
    <col min="774" max="774" width="20" style="93" customWidth="1"/>
    <col min="775" max="775" width="27.28515625" style="93" bestFit="1" customWidth="1"/>
    <col min="776" max="776" width="20.140625" style="93" customWidth="1"/>
    <col min="777" max="777" width="21.42578125" style="93" customWidth="1"/>
    <col min="778" max="778" width="19.5703125" style="93" customWidth="1"/>
    <col min="779" max="1024" width="11.42578125" style="93"/>
    <col min="1025" max="1025" width="72.28515625" style="93" customWidth="1"/>
    <col min="1026" max="1026" width="0.42578125" style="93" customWidth="1"/>
    <col min="1027" max="1027" width="20.5703125" style="93" customWidth="1"/>
    <col min="1028" max="1028" width="26.85546875" style="93" bestFit="1" customWidth="1"/>
    <col min="1029" max="1029" width="2.7109375" style="93" customWidth="1"/>
    <col min="1030" max="1030" width="20" style="93" customWidth="1"/>
    <col min="1031" max="1031" width="27.28515625" style="93" bestFit="1" customWidth="1"/>
    <col min="1032" max="1032" width="20.140625" style="93" customWidth="1"/>
    <col min="1033" max="1033" width="21.42578125" style="93" customWidth="1"/>
    <col min="1034" max="1034" width="19.5703125" style="93" customWidth="1"/>
    <col min="1035" max="1280" width="11.42578125" style="93"/>
    <col min="1281" max="1281" width="72.28515625" style="93" customWidth="1"/>
    <col min="1282" max="1282" width="0.42578125" style="93" customWidth="1"/>
    <col min="1283" max="1283" width="20.5703125" style="93" customWidth="1"/>
    <col min="1284" max="1284" width="26.85546875" style="93" bestFit="1" customWidth="1"/>
    <col min="1285" max="1285" width="2.7109375" style="93" customWidth="1"/>
    <col min="1286" max="1286" width="20" style="93" customWidth="1"/>
    <col min="1287" max="1287" width="27.28515625" style="93" bestFit="1" customWidth="1"/>
    <col min="1288" max="1288" width="20.140625" style="93" customWidth="1"/>
    <col min="1289" max="1289" width="21.42578125" style="93" customWidth="1"/>
    <col min="1290" max="1290" width="19.5703125" style="93" customWidth="1"/>
    <col min="1291" max="1536" width="11.42578125" style="93"/>
    <col min="1537" max="1537" width="72.28515625" style="93" customWidth="1"/>
    <col min="1538" max="1538" width="0.42578125" style="93" customWidth="1"/>
    <col min="1539" max="1539" width="20.5703125" style="93" customWidth="1"/>
    <col min="1540" max="1540" width="26.85546875" style="93" bestFit="1" customWidth="1"/>
    <col min="1541" max="1541" width="2.7109375" style="93" customWidth="1"/>
    <col min="1542" max="1542" width="20" style="93" customWidth="1"/>
    <col min="1543" max="1543" width="27.28515625" style="93" bestFit="1" customWidth="1"/>
    <col min="1544" max="1544" width="20.140625" style="93" customWidth="1"/>
    <col min="1545" max="1545" width="21.42578125" style="93" customWidth="1"/>
    <col min="1546" max="1546" width="19.5703125" style="93" customWidth="1"/>
    <col min="1547" max="1792" width="11.42578125" style="93"/>
    <col min="1793" max="1793" width="72.28515625" style="93" customWidth="1"/>
    <col min="1794" max="1794" width="0.42578125" style="93" customWidth="1"/>
    <col min="1795" max="1795" width="20.5703125" style="93" customWidth="1"/>
    <col min="1796" max="1796" width="26.85546875" style="93" bestFit="1" customWidth="1"/>
    <col min="1797" max="1797" width="2.7109375" style="93" customWidth="1"/>
    <col min="1798" max="1798" width="20" style="93" customWidth="1"/>
    <col min="1799" max="1799" width="27.28515625" style="93" bestFit="1" customWidth="1"/>
    <col min="1800" max="1800" width="20.140625" style="93" customWidth="1"/>
    <col min="1801" max="1801" width="21.42578125" style="93" customWidth="1"/>
    <col min="1802" max="1802" width="19.5703125" style="93" customWidth="1"/>
    <col min="1803" max="2048" width="11.42578125" style="93"/>
    <col min="2049" max="2049" width="72.28515625" style="93" customWidth="1"/>
    <col min="2050" max="2050" width="0.42578125" style="93" customWidth="1"/>
    <col min="2051" max="2051" width="20.5703125" style="93" customWidth="1"/>
    <col min="2052" max="2052" width="26.85546875" style="93" bestFit="1" customWidth="1"/>
    <col min="2053" max="2053" width="2.7109375" style="93" customWidth="1"/>
    <col min="2054" max="2054" width="20" style="93" customWidth="1"/>
    <col min="2055" max="2055" width="27.28515625" style="93" bestFit="1" customWidth="1"/>
    <col min="2056" max="2056" width="20.140625" style="93" customWidth="1"/>
    <col min="2057" max="2057" width="21.42578125" style="93" customWidth="1"/>
    <col min="2058" max="2058" width="19.5703125" style="93" customWidth="1"/>
    <col min="2059" max="2304" width="11.42578125" style="93"/>
    <col min="2305" max="2305" width="72.28515625" style="93" customWidth="1"/>
    <col min="2306" max="2306" width="0.42578125" style="93" customWidth="1"/>
    <col min="2307" max="2307" width="20.5703125" style="93" customWidth="1"/>
    <col min="2308" max="2308" width="26.85546875" style="93" bestFit="1" customWidth="1"/>
    <col min="2309" max="2309" width="2.7109375" style="93" customWidth="1"/>
    <col min="2310" max="2310" width="20" style="93" customWidth="1"/>
    <col min="2311" max="2311" width="27.28515625" style="93" bestFit="1" customWidth="1"/>
    <col min="2312" max="2312" width="20.140625" style="93" customWidth="1"/>
    <col min="2313" max="2313" width="21.42578125" style="93" customWidth="1"/>
    <col min="2314" max="2314" width="19.5703125" style="93" customWidth="1"/>
    <col min="2315" max="2560" width="11.42578125" style="93"/>
    <col min="2561" max="2561" width="72.28515625" style="93" customWidth="1"/>
    <col min="2562" max="2562" width="0.42578125" style="93" customWidth="1"/>
    <col min="2563" max="2563" width="20.5703125" style="93" customWidth="1"/>
    <col min="2564" max="2564" width="26.85546875" style="93" bestFit="1" customWidth="1"/>
    <col min="2565" max="2565" width="2.7109375" style="93" customWidth="1"/>
    <col min="2566" max="2566" width="20" style="93" customWidth="1"/>
    <col min="2567" max="2567" width="27.28515625" style="93" bestFit="1" customWidth="1"/>
    <col min="2568" max="2568" width="20.140625" style="93" customWidth="1"/>
    <col min="2569" max="2569" width="21.42578125" style="93" customWidth="1"/>
    <col min="2570" max="2570" width="19.5703125" style="93" customWidth="1"/>
    <col min="2571" max="2816" width="11.42578125" style="93"/>
    <col min="2817" max="2817" width="72.28515625" style="93" customWidth="1"/>
    <col min="2818" max="2818" width="0.42578125" style="93" customWidth="1"/>
    <col min="2819" max="2819" width="20.5703125" style="93" customWidth="1"/>
    <col min="2820" max="2820" width="26.85546875" style="93" bestFit="1" customWidth="1"/>
    <col min="2821" max="2821" width="2.7109375" style="93" customWidth="1"/>
    <col min="2822" max="2822" width="20" style="93" customWidth="1"/>
    <col min="2823" max="2823" width="27.28515625" style="93" bestFit="1" customWidth="1"/>
    <col min="2824" max="2824" width="20.140625" style="93" customWidth="1"/>
    <col min="2825" max="2825" width="21.42578125" style="93" customWidth="1"/>
    <col min="2826" max="2826" width="19.5703125" style="93" customWidth="1"/>
    <col min="2827" max="3072" width="11.42578125" style="93"/>
    <col min="3073" max="3073" width="72.28515625" style="93" customWidth="1"/>
    <col min="3074" max="3074" width="0.42578125" style="93" customWidth="1"/>
    <col min="3075" max="3075" width="20.5703125" style="93" customWidth="1"/>
    <col min="3076" max="3076" width="26.85546875" style="93" bestFit="1" customWidth="1"/>
    <col min="3077" max="3077" width="2.7109375" style="93" customWidth="1"/>
    <col min="3078" max="3078" width="20" style="93" customWidth="1"/>
    <col min="3079" max="3079" width="27.28515625" style="93" bestFit="1" customWidth="1"/>
    <col min="3080" max="3080" width="20.140625" style="93" customWidth="1"/>
    <col min="3081" max="3081" width="21.42578125" style="93" customWidth="1"/>
    <col min="3082" max="3082" width="19.5703125" style="93" customWidth="1"/>
    <col min="3083" max="3328" width="11.42578125" style="93"/>
    <col min="3329" max="3329" width="72.28515625" style="93" customWidth="1"/>
    <col min="3330" max="3330" width="0.42578125" style="93" customWidth="1"/>
    <col min="3331" max="3331" width="20.5703125" style="93" customWidth="1"/>
    <col min="3332" max="3332" width="26.85546875" style="93" bestFit="1" customWidth="1"/>
    <col min="3333" max="3333" width="2.7109375" style="93" customWidth="1"/>
    <col min="3334" max="3334" width="20" style="93" customWidth="1"/>
    <col min="3335" max="3335" width="27.28515625" style="93" bestFit="1" customWidth="1"/>
    <col min="3336" max="3336" width="20.140625" style="93" customWidth="1"/>
    <col min="3337" max="3337" width="21.42578125" style="93" customWidth="1"/>
    <col min="3338" max="3338" width="19.5703125" style="93" customWidth="1"/>
    <col min="3339" max="3584" width="11.42578125" style="93"/>
    <col min="3585" max="3585" width="72.28515625" style="93" customWidth="1"/>
    <col min="3586" max="3586" width="0.42578125" style="93" customWidth="1"/>
    <col min="3587" max="3587" width="20.5703125" style="93" customWidth="1"/>
    <col min="3588" max="3588" width="26.85546875" style="93" bestFit="1" customWidth="1"/>
    <col min="3589" max="3589" width="2.7109375" style="93" customWidth="1"/>
    <col min="3590" max="3590" width="20" style="93" customWidth="1"/>
    <col min="3591" max="3591" width="27.28515625" style="93" bestFit="1" customWidth="1"/>
    <col min="3592" max="3592" width="20.140625" style="93" customWidth="1"/>
    <col min="3593" max="3593" width="21.42578125" style="93" customWidth="1"/>
    <col min="3594" max="3594" width="19.5703125" style="93" customWidth="1"/>
    <col min="3595" max="3840" width="11.42578125" style="93"/>
    <col min="3841" max="3841" width="72.28515625" style="93" customWidth="1"/>
    <col min="3842" max="3842" width="0.42578125" style="93" customWidth="1"/>
    <col min="3843" max="3843" width="20.5703125" style="93" customWidth="1"/>
    <col min="3844" max="3844" width="26.85546875" style="93" bestFit="1" customWidth="1"/>
    <col min="3845" max="3845" width="2.7109375" style="93" customWidth="1"/>
    <col min="3846" max="3846" width="20" style="93" customWidth="1"/>
    <col min="3847" max="3847" width="27.28515625" style="93" bestFit="1" customWidth="1"/>
    <col min="3848" max="3848" width="20.140625" style="93" customWidth="1"/>
    <col min="3849" max="3849" width="21.42578125" style="93" customWidth="1"/>
    <col min="3850" max="3850" width="19.5703125" style="93" customWidth="1"/>
    <col min="3851" max="4096" width="11.42578125" style="93"/>
    <col min="4097" max="4097" width="72.28515625" style="93" customWidth="1"/>
    <col min="4098" max="4098" width="0.42578125" style="93" customWidth="1"/>
    <col min="4099" max="4099" width="20.5703125" style="93" customWidth="1"/>
    <col min="4100" max="4100" width="26.85546875" style="93" bestFit="1" customWidth="1"/>
    <col min="4101" max="4101" width="2.7109375" style="93" customWidth="1"/>
    <col min="4102" max="4102" width="20" style="93" customWidth="1"/>
    <col min="4103" max="4103" width="27.28515625" style="93" bestFit="1" customWidth="1"/>
    <col min="4104" max="4104" width="20.140625" style="93" customWidth="1"/>
    <col min="4105" max="4105" width="21.42578125" style="93" customWidth="1"/>
    <col min="4106" max="4106" width="19.5703125" style="93" customWidth="1"/>
    <col min="4107" max="4352" width="11.42578125" style="93"/>
    <col min="4353" max="4353" width="72.28515625" style="93" customWidth="1"/>
    <col min="4354" max="4354" width="0.42578125" style="93" customWidth="1"/>
    <col min="4355" max="4355" width="20.5703125" style="93" customWidth="1"/>
    <col min="4356" max="4356" width="26.85546875" style="93" bestFit="1" customWidth="1"/>
    <col min="4357" max="4357" width="2.7109375" style="93" customWidth="1"/>
    <col min="4358" max="4358" width="20" style="93" customWidth="1"/>
    <col min="4359" max="4359" width="27.28515625" style="93" bestFit="1" customWidth="1"/>
    <col min="4360" max="4360" width="20.140625" style="93" customWidth="1"/>
    <col min="4361" max="4361" width="21.42578125" style="93" customWidth="1"/>
    <col min="4362" max="4362" width="19.5703125" style="93" customWidth="1"/>
    <col min="4363" max="4608" width="11.42578125" style="93"/>
    <col min="4609" max="4609" width="72.28515625" style="93" customWidth="1"/>
    <col min="4610" max="4610" width="0.42578125" style="93" customWidth="1"/>
    <col min="4611" max="4611" width="20.5703125" style="93" customWidth="1"/>
    <col min="4612" max="4612" width="26.85546875" style="93" bestFit="1" customWidth="1"/>
    <col min="4613" max="4613" width="2.7109375" style="93" customWidth="1"/>
    <col min="4614" max="4614" width="20" style="93" customWidth="1"/>
    <col min="4615" max="4615" width="27.28515625" style="93" bestFit="1" customWidth="1"/>
    <col min="4616" max="4616" width="20.140625" style="93" customWidth="1"/>
    <col min="4617" max="4617" width="21.42578125" style="93" customWidth="1"/>
    <col min="4618" max="4618" width="19.5703125" style="93" customWidth="1"/>
    <col min="4619" max="4864" width="11.42578125" style="93"/>
    <col min="4865" max="4865" width="72.28515625" style="93" customWidth="1"/>
    <col min="4866" max="4866" width="0.42578125" style="93" customWidth="1"/>
    <col min="4867" max="4867" width="20.5703125" style="93" customWidth="1"/>
    <col min="4868" max="4868" width="26.85546875" style="93" bestFit="1" customWidth="1"/>
    <col min="4869" max="4869" width="2.7109375" style="93" customWidth="1"/>
    <col min="4870" max="4870" width="20" style="93" customWidth="1"/>
    <col min="4871" max="4871" width="27.28515625" style="93" bestFit="1" customWidth="1"/>
    <col min="4872" max="4872" width="20.140625" style="93" customWidth="1"/>
    <col min="4873" max="4873" width="21.42578125" style="93" customWidth="1"/>
    <col min="4874" max="4874" width="19.5703125" style="93" customWidth="1"/>
    <col min="4875" max="5120" width="11.42578125" style="93"/>
    <col min="5121" max="5121" width="72.28515625" style="93" customWidth="1"/>
    <col min="5122" max="5122" width="0.42578125" style="93" customWidth="1"/>
    <col min="5123" max="5123" width="20.5703125" style="93" customWidth="1"/>
    <col min="5124" max="5124" width="26.85546875" style="93" bestFit="1" customWidth="1"/>
    <col min="5125" max="5125" width="2.7109375" style="93" customWidth="1"/>
    <col min="5126" max="5126" width="20" style="93" customWidth="1"/>
    <col min="5127" max="5127" width="27.28515625" style="93" bestFit="1" customWidth="1"/>
    <col min="5128" max="5128" width="20.140625" style="93" customWidth="1"/>
    <col min="5129" max="5129" width="21.42578125" style="93" customWidth="1"/>
    <col min="5130" max="5130" width="19.5703125" style="93" customWidth="1"/>
    <col min="5131" max="5376" width="11.42578125" style="93"/>
    <col min="5377" max="5377" width="72.28515625" style="93" customWidth="1"/>
    <col min="5378" max="5378" width="0.42578125" style="93" customWidth="1"/>
    <col min="5379" max="5379" width="20.5703125" style="93" customWidth="1"/>
    <col min="5380" max="5380" width="26.85546875" style="93" bestFit="1" customWidth="1"/>
    <col min="5381" max="5381" width="2.7109375" style="93" customWidth="1"/>
    <col min="5382" max="5382" width="20" style="93" customWidth="1"/>
    <col min="5383" max="5383" width="27.28515625" style="93" bestFit="1" customWidth="1"/>
    <col min="5384" max="5384" width="20.140625" style="93" customWidth="1"/>
    <col min="5385" max="5385" width="21.42578125" style="93" customWidth="1"/>
    <col min="5386" max="5386" width="19.5703125" style="93" customWidth="1"/>
    <col min="5387" max="5632" width="11.42578125" style="93"/>
    <col min="5633" max="5633" width="72.28515625" style="93" customWidth="1"/>
    <col min="5634" max="5634" width="0.42578125" style="93" customWidth="1"/>
    <col min="5635" max="5635" width="20.5703125" style="93" customWidth="1"/>
    <col min="5636" max="5636" width="26.85546875" style="93" bestFit="1" customWidth="1"/>
    <col min="5637" max="5637" width="2.7109375" style="93" customWidth="1"/>
    <col min="5638" max="5638" width="20" style="93" customWidth="1"/>
    <col min="5639" max="5639" width="27.28515625" style="93" bestFit="1" customWidth="1"/>
    <col min="5640" max="5640" width="20.140625" style="93" customWidth="1"/>
    <col min="5641" max="5641" width="21.42578125" style="93" customWidth="1"/>
    <col min="5642" max="5642" width="19.5703125" style="93" customWidth="1"/>
    <col min="5643" max="5888" width="11.42578125" style="93"/>
    <col min="5889" max="5889" width="72.28515625" style="93" customWidth="1"/>
    <col min="5890" max="5890" width="0.42578125" style="93" customWidth="1"/>
    <col min="5891" max="5891" width="20.5703125" style="93" customWidth="1"/>
    <col min="5892" max="5892" width="26.85546875" style="93" bestFit="1" customWidth="1"/>
    <col min="5893" max="5893" width="2.7109375" style="93" customWidth="1"/>
    <col min="5894" max="5894" width="20" style="93" customWidth="1"/>
    <col min="5895" max="5895" width="27.28515625" style="93" bestFit="1" customWidth="1"/>
    <col min="5896" max="5896" width="20.140625" style="93" customWidth="1"/>
    <col min="5897" max="5897" width="21.42578125" style="93" customWidth="1"/>
    <col min="5898" max="5898" width="19.5703125" style="93" customWidth="1"/>
    <col min="5899" max="6144" width="11.42578125" style="93"/>
    <col min="6145" max="6145" width="72.28515625" style="93" customWidth="1"/>
    <col min="6146" max="6146" width="0.42578125" style="93" customWidth="1"/>
    <col min="6147" max="6147" width="20.5703125" style="93" customWidth="1"/>
    <col min="6148" max="6148" width="26.85546875" style="93" bestFit="1" customWidth="1"/>
    <col min="6149" max="6149" width="2.7109375" style="93" customWidth="1"/>
    <col min="6150" max="6150" width="20" style="93" customWidth="1"/>
    <col min="6151" max="6151" width="27.28515625" style="93" bestFit="1" customWidth="1"/>
    <col min="6152" max="6152" width="20.140625" style="93" customWidth="1"/>
    <col min="6153" max="6153" width="21.42578125" style="93" customWidth="1"/>
    <col min="6154" max="6154" width="19.5703125" style="93" customWidth="1"/>
    <col min="6155" max="6400" width="11.42578125" style="93"/>
    <col min="6401" max="6401" width="72.28515625" style="93" customWidth="1"/>
    <col min="6402" max="6402" width="0.42578125" style="93" customWidth="1"/>
    <col min="6403" max="6403" width="20.5703125" style="93" customWidth="1"/>
    <col min="6404" max="6404" width="26.85546875" style="93" bestFit="1" customWidth="1"/>
    <col min="6405" max="6405" width="2.7109375" style="93" customWidth="1"/>
    <col min="6406" max="6406" width="20" style="93" customWidth="1"/>
    <col min="6407" max="6407" width="27.28515625" style="93" bestFit="1" customWidth="1"/>
    <col min="6408" max="6408" width="20.140625" style="93" customWidth="1"/>
    <col min="6409" max="6409" width="21.42578125" style="93" customWidth="1"/>
    <col min="6410" max="6410" width="19.5703125" style="93" customWidth="1"/>
    <col min="6411" max="6656" width="11.42578125" style="93"/>
    <col min="6657" max="6657" width="72.28515625" style="93" customWidth="1"/>
    <col min="6658" max="6658" width="0.42578125" style="93" customWidth="1"/>
    <col min="6659" max="6659" width="20.5703125" style="93" customWidth="1"/>
    <col min="6660" max="6660" width="26.85546875" style="93" bestFit="1" customWidth="1"/>
    <col min="6661" max="6661" width="2.7109375" style="93" customWidth="1"/>
    <col min="6662" max="6662" width="20" style="93" customWidth="1"/>
    <col min="6663" max="6663" width="27.28515625" style="93" bestFit="1" customWidth="1"/>
    <col min="6664" max="6664" width="20.140625" style="93" customWidth="1"/>
    <col min="6665" max="6665" width="21.42578125" style="93" customWidth="1"/>
    <col min="6666" max="6666" width="19.5703125" style="93" customWidth="1"/>
    <col min="6667" max="6912" width="11.42578125" style="93"/>
    <col min="6913" max="6913" width="72.28515625" style="93" customWidth="1"/>
    <col min="6914" max="6914" width="0.42578125" style="93" customWidth="1"/>
    <col min="6915" max="6915" width="20.5703125" style="93" customWidth="1"/>
    <col min="6916" max="6916" width="26.85546875" style="93" bestFit="1" customWidth="1"/>
    <col min="6917" max="6917" width="2.7109375" style="93" customWidth="1"/>
    <col min="6918" max="6918" width="20" style="93" customWidth="1"/>
    <col min="6919" max="6919" width="27.28515625" style="93" bestFit="1" customWidth="1"/>
    <col min="6920" max="6920" width="20.140625" style="93" customWidth="1"/>
    <col min="6921" max="6921" width="21.42578125" style="93" customWidth="1"/>
    <col min="6922" max="6922" width="19.5703125" style="93" customWidth="1"/>
    <col min="6923" max="7168" width="11.42578125" style="93"/>
    <col min="7169" max="7169" width="72.28515625" style="93" customWidth="1"/>
    <col min="7170" max="7170" width="0.42578125" style="93" customWidth="1"/>
    <col min="7171" max="7171" width="20.5703125" style="93" customWidth="1"/>
    <col min="7172" max="7172" width="26.85546875" style="93" bestFit="1" customWidth="1"/>
    <col min="7173" max="7173" width="2.7109375" style="93" customWidth="1"/>
    <col min="7174" max="7174" width="20" style="93" customWidth="1"/>
    <col min="7175" max="7175" width="27.28515625" style="93" bestFit="1" customWidth="1"/>
    <col min="7176" max="7176" width="20.140625" style="93" customWidth="1"/>
    <col min="7177" max="7177" width="21.42578125" style="93" customWidth="1"/>
    <col min="7178" max="7178" width="19.5703125" style="93" customWidth="1"/>
    <col min="7179" max="7424" width="11.42578125" style="93"/>
    <col min="7425" max="7425" width="72.28515625" style="93" customWidth="1"/>
    <col min="7426" max="7426" width="0.42578125" style="93" customWidth="1"/>
    <col min="7427" max="7427" width="20.5703125" style="93" customWidth="1"/>
    <col min="7428" max="7428" width="26.85546875" style="93" bestFit="1" customWidth="1"/>
    <col min="7429" max="7429" width="2.7109375" style="93" customWidth="1"/>
    <col min="7430" max="7430" width="20" style="93" customWidth="1"/>
    <col min="7431" max="7431" width="27.28515625" style="93" bestFit="1" customWidth="1"/>
    <col min="7432" max="7432" width="20.140625" style="93" customWidth="1"/>
    <col min="7433" max="7433" width="21.42578125" style="93" customWidth="1"/>
    <col min="7434" max="7434" width="19.5703125" style="93" customWidth="1"/>
    <col min="7435" max="7680" width="11.42578125" style="93"/>
    <col min="7681" max="7681" width="72.28515625" style="93" customWidth="1"/>
    <col min="7682" max="7682" width="0.42578125" style="93" customWidth="1"/>
    <col min="7683" max="7683" width="20.5703125" style="93" customWidth="1"/>
    <col min="7684" max="7684" width="26.85546875" style="93" bestFit="1" customWidth="1"/>
    <col min="7685" max="7685" width="2.7109375" style="93" customWidth="1"/>
    <col min="7686" max="7686" width="20" style="93" customWidth="1"/>
    <col min="7687" max="7687" width="27.28515625" style="93" bestFit="1" customWidth="1"/>
    <col min="7688" max="7688" width="20.140625" style="93" customWidth="1"/>
    <col min="7689" max="7689" width="21.42578125" style="93" customWidth="1"/>
    <col min="7690" max="7690" width="19.5703125" style="93" customWidth="1"/>
    <col min="7691" max="7936" width="11.42578125" style="93"/>
    <col min="7937" max="7937" width="72.28515625" style="93" customWidth="1"/>
    <col min="7938" max="7938" width="0.42578125" style="93" customWidth="1"/>
    <col min="7939" max="7939" width="20.5703125" style="93" customWidth="1"/>
    <col min="7940" max="7940" width="26.85546875" style="93" bestFit="1" customWidth="1"/>
    <col min="7941" max="7941" width="2.7109375" style="93" customWidth="1"/>
    <col min="7942" max="7942" width="20" style="93" customWidth="1"/>
    <col min="7943" max="7943" width="27.28515625" style="93" bestFit="1" customWidth="1"/>
    <col min="7944" max="7944" width="20.140625" style="93" customWidth="1"/>
    <col min="7945" max="7945" width="21.42578125" style="93" customWidth="1"/>
    <col min="7946" max="7946" width="19.5703125" style="93" customWidth="1"/>
    <col min="7947" max="8192" width="11.42578125" style="93"/>
    <col min="8193" max="8193" width="72.28515625" style="93" customWidth="1"/>
    <col min="8194" max="8194" width="0.42578125" style="93" customWidth="1"/>
    <col min="8195" max="8195" width="20.5703125" style="93" customWidth="1"/>
    <col min="8196" max="8196" width="26.85546875" style="93" bestFit="1" customWidth="1"/>
    <col min="8197" max="8197" width="2.7109375" style="93" customWidth="1"/>
    <col min="8198" max="8198" width="20" style="93" customWidth="1"/>
    <col min="8199" max="8199" width="27.28515625" style="93" bestFit="1" customWidth="1"/>
    <col min="8200" max="8200" width="20.140625" style="93" customWidth="1"/>
    <col min="8201" max="8201" width="21.42578125" style="93" customWidth="1"/>
    <col min="8202" max="8202" width="19.5703125" style="93" customWidth="1"/>
    <col min="8203" max="8448" width="11.42578125" style="93"/>
    <col min="8449" max="8449" width="72.28515625" style="93" customWidth="1"/>
    <col min="8450" max="8450" width="0.42578125" style="93" customWidth="1"/>
    <col min="8451" max="8451" width="20.5703125" style="93" customWidth="1"/>
    <col min="8452" max="8452" width="26.85546875" style="93" bestFit="1" customWidth="1"/>
    <col min="8453" max="8453" width="2.7109375" style="93" customWidth="1"/>
    <col min="8454" max="8454" width="20" style="93" customWidth="1"/>
    <col min="8455" max="8455" width="27.28515625" style="93" bestFit="1" customWidth="1"/>
    <col min="8456" max="8456" width="20.140625" style="93" customWidth="1"/>
    <col min="8457" max="8457" width="21.42578125" style="93" customWidth="1"/>
    <col min="8458" max="8458" width="19.5703125" style="93" customWidth="1"/>
    <col min="8459" max="8704" width="11.42578125" style="93"/>
    <col min="8705" max="8705" width="72.28515625" style="93" customWidth="1"/>
    <col min="8706" max="8706" width="0.42578125" style="93" customWidth="1"/>
    <col min="8707" max="8707" width="20.5703125" style="93" customWidth="1"/>
    <col min="8708" max="8708" width="26.85546875" style="93" bestFit="1" customWidth="1"/>
    <col min="8709" max="8709" width="2.7109375" style="93" customWidth="1"/>
    <col min="8710" max="8710" width="20" style="93" customWidth="1"/>
    <col min="8711" max="8711" width="27.28515625" style="93" bestFit="1" customWidth="1"/>
    <col min="8712" max="8712" width="20.140625" style="93" customWidth="1"/>
    <col min="8713" max="8713" width="21.42578125" style="93" customWidth="1"/>
    <col min="8714" max="8714" width="19.5703125" style="93" customWidth="1"/>
    <col min="8715" max="8960" width="11.42578125" style="93"/>
    <col min="8961" max="8961" width="72.28515625" style="93" customWidth="1"/>
    <col min="8962" max="8962" width="0.42578125" style="93" customWidth="1"/>
    <col min="8963" max="8963" width="20.5703125" style="93" customWidth="1"/>
    <col min="8964" max="8964" width="26.85546875" style="93" bestFit="1" customWidth="1"/>
    <col min="8965" max="8965" width="2.7109375" style="93" customWidth="1"/>
    <col min="8966" max="8966" width="20" style="93" customWidth="1"/>
    <col min="8967" max="8967" width="27.28515625" style="93" bestFit="1" customWidth="1"/>
    <col min="8968" max="8968" width="20.140625" style="93" customWidth="1"/>
    <col min="8969" max="8969" width="21.42578125" style="93" customWidth="1"/>
    <col min="8970" max="8970" width="19.5703125" style="93" customWidth="1"/>
    <col min="8971" max="9216" width="11.42578125" style="93"/>
    <col min="9217" max="9217" width="72.28515625" style="93" customWidth="1"/>
    <col min="9218" max="9218" width="0.42578125" style="93" customWidth="1"/>
    <col min="9219" max="9219" width="20.5703125" style="93" customWidth="1"/>
    <col min="9220" max="9220" width="26.85546875" style="93" bestFit="1" customWidth="1"/>
    <col min="9221" max="9221" width="2.7109375" style="93" customWidth="1"/>
    <col min="9222" max="9222" width="20" style="93" customWidth="1"/>
    <col min="9223" max="9223" width="27.28515625" style="93" bestFit="1" customWidth="1"/>
    <col min="9224" max="9224" width="20.140625" style="93" customWidth="1"/>
    <col min="9225" max="9225" width="21.42578125" style="93" customWidth="1"/>
    <col min="9226" max="9226" width="19.5703125" style="93" customWidth="1"/>
    <col min="9227" max="9472" width="11.42578125" style="93"/>
    <col min="9473" max="9473" width="72.28515625" style="93" customWidth="1"/>
    <col min="9474" max="9474" width="0.42578125" style="93" customWidth="1"/>
    <col min="9475" max="9475" width="20.5703125" style="93" customWidth="1"/>
    <col min="9476" max="9476" width="26.85546875" style="93" bestFit="1" customWidth="1"/>
    <col min="9477" max="9477" width="2.7109375" style="93" customWidth="1"/>
    <col min="9478" max="9478" width="20" style="93" customWidth="1"/>
    <col min="9479" max="9479" width="27.28515625" style="93" bestFit="1" customWidth="1"/>
    <col min="9480" max="9480" width="20.140625" style="93" customWidth="1"/>
    <col min="9481" max="9481" width="21.42578125" style="93" customWidth="1"/>
    <col min="9482" max="9482" width="19.5703125" style="93" customWidth="1"/>
    <col min="9483" max="9728" width="11.42578125" style="93"/>
    <col min="9729" max="9729" width="72.28515625" style="93" customWidth="1"/>
    <col min="9730" max="9730" width="0.42578125" style="93" customWidth="1"/>
    <col min="9731" max="9731" width="20.5703125" style="93" customWidth="1"/>
    <col min="9732" max="9732" width="26.85546875" style="93" bestFit="1" customWidth="1"/>
    <col min="9733" max="9733" width="2.7109375" style="93" customWidth="1"/>
    <col min="9734" max="9734" width="20" style="93" customWidth="1"/>
    <col min="9735" max="9735" width="27.28515625" style="93" bestFit="1" customWidth="1"/>
    <col min="9736" max="9736" width="20.140625" style="93" customWidth="1"/>
    <col min="9737" max="9737" width="21.42578125" style="93" customWidth="1"/>
    <col min="9738" max="9738" width="19.5703125" style="93" customWidth="1"/>
    <col min="9739" max="9984" width="11.42578125" style="93"/>
    <col min="9985" max="9985" width="72.28515625" style="93" customWidth="1"/>
    <col min="9986" max="9986" width="0.42578125" style="93" customWidth="1"/>
    <col min="9987" max="9987" width="20.5703125" style="93" customWidth="1"/>
    <col min="9988" max="9988" width="26.85546875" style="93" bestFit="1" customWidth="1"/>
    <col min="9989" max="9989" width="2.7109375" style="93" customWidth="1"/>
    <col min="9990" max="9990" width="20" style="93" customWidth="1"/>
    <col min="9991" max="9991" width="27.28515625" style="93" bestFit="1" customWidth="1"/>
    <col min="9992" max="9992" width="20.140625" style="93" customWidth="1"/>
    <col min="9993" max="9993" width="21.42578125" style="93" customWidth="1"/>
    <col min="9994" max="9994" width="19.5703125" style="93" customWidth="1"/>
    <col min="9995" max="10240" width="11.42578125" style="93"/>
    <col min="10241" max="10241" width="72.28515625" style="93" customWidth="1"/>
    <col min="10242" max="10242" width="0.42578125" style="93" customWidth="1"/>
    <col min="10243" max="10243" width="20.5703125" style="93" customWidth="1"/>
    <col min="10244" max="10244" width="26.85546875" style="93" bestFit="1" customWidth="1"/>
    <col min="10245" max="10245" width="2.7109375" style="93" customWidth="1"/>
    <col min="10246" max="10246" width="20" style="93" customWidth="1"/>
    <col min="10247" max="10247" width="27.28515625" style="93" bestFit="1" customWidth="1"/>
    <col min="10248" max="10248" width="20.140625" style="93" customWidth="1"/>
    <col min="10249" max="10249" width="21.42578125" style="93" customWidth="1"/>
    <col min="10250" max="10250" width="19.5703125" style="93" customWidth="1"/>
    <col min="10251" max="10496" width="11.42578125" style="93"/>
    <col min="10497" max="10497" width="72.28515625" style="93" customWidth="1"/>
    <col min="10498" max="10498" width="0.42578125" style="93" customWidth="1"/>
    <col min="10499" max="10499" width="20.5703125" style="93" customWidth="1"/>
    <col min="10500" max="10500" width="26.85546875" style="93" bestFit="1" customWidth="1"/>
    <col min="10501" max="10501" width="2.7109375" style="93" customWidth="1"/>
    <col min="10502" max="10502" width="20" style="93" customWidth="1"/>
    <col min="10503" max="10503" width="27.28515625" style="93" bestFit="1" customWidth="1"/>
    <col min="10504" max="10504" width="20.140625" style="93" customWidth="1"/>
    <col min="10505" max="10505" width="21.42578125" style="93" customWidth="1"/>
    <col min="10506" max="10506" width="19.5703125" style="93" customWidth="1"/>
    <col min="10507" max="10752" width="11.42578125" style="93"/>
    <col min="10753" max="10753" width="72.28515625" style="93" customWidth="1"/>
    <col min="10754" max="10754" width="0.42578125" style="93" customWidth="1"/>
    <col min="10755" max="10755" width="20.5703125" style="93" customWidth="1"/>
    <col min="10756" max="10756" width="26.85546875" style="93" bestFit="1" customWidth="1"/>
    <col min="10757" max="10757" width="2.7109375" style="93" customWidth="1"/>
    <col min="10758" max="10758" width="20" style="93" customWidth="1"/>
    <col min="10759" max="10759" width="27.28515625" style="93" bestFit="1" customWidth="1"/>
    <col min="10760" max="10760" width="20.140625" style="93" customWidth="1"/>
    <col min="10761" max="10761" width="21.42578125" style="93" customWidth="1"/>
    <col min="10762" max="10762" width="19.5703125" style="93" customWidth="1"/>
    <col min="10763" max="11008" width="11.42578125" style="93"/>
    <col min="11009" max="11009" width="72.28515625" style="93" customWidth="1"/>
    <col min="11010" max="11010" width="0.42578125" style="93" customWidth="1"/>
    <col min="11011" max="11011" width="20.5703125" style="93" customWidth="1"/>
    <col min="11012" max="11012" width="26.85546875" style="93" bestFit="1" customWidth="1"/>
    <col min="11013" max="11013" width="2.7109375" style="93" customWidth="1"/>
    <col min="11014" max="11014" width="20" style="93" customWidth="1"/>
    <col min="11015" max="11015" width="27.28515625" style="93" bestFit="1" customWidth="1"/>
    <col min="11016" max="11016" width="20.140625" style="93" customWidth="1"/>
    <col min="11017" max="11017" width="21.42578125" style="93" customWidth="1"/>
    <col min="11018" max="11018" width="19.5703125" style="93" customWidth="1"/>
    <col min="11019" max="11264" width="11.42578125" style="93"/>
    <col min="11265" max="11265" width="72.28515625" style="93" customWidth="1"/>
    <col min="11266" max="11266" width="0.42578125" style="93" customWidth="1"/>
    <col min="11267" max="11267" width="20.5703125" style="93" customWidth="1"/>
    <col min="11268" max="11268" width="26.85546875" style="93" bestFit="1" customWidth="1"/>
    <col min="11269" max="11269" width="2.7109375" style="93" customWidth="1"/>
    <col min="11270" max="11270" width="20" style="93" customWidth="1"/>
    <col min="11271" max="11271" width="27.28515625" style="93" bestFit="1" customWidth="1"/>
    <col min="11272" max="11272" width="20.140625" style="93" customWidth="1"/>
    <col min="11273" max="11273" width="21.42578125" style="93" customWidth="1"/>
    <col min="11274" max="11274" width="19.5703125" style="93" customWidth="1"/>
    <col min="11275" max="11520" width="11.42578125" style="93"/>
    <col min="11521" max="11521" width="72.28515625" style="93" customWidth="1"/>
    <col min="11522" max="11522" width="0.42578125" style="93" customWidth="1"/>
    <col min="11523" max="11523" width="20.5703125" style="93" customWidth="1"/>
    <col min="11524" max="11524" width="26.85546875" style="93" bestFit="1" customWidth="1"/>
    <col min="11525" max="11525" width="2.7109375" style="93" customWidth="1"/>
    <col min="11526" max="11526" width="20" style="93" customWidth="1"/>
    <col min="11527" max="11527" width="27.28515625" style="93" bestFit="1" customWidth="1"/>
    <col min="11528" max="11528" width="20.140625" style="93" customWidth="1"/>
    <col min="11529" max="11529" width="21.42578125" style="93" customWidth="1"/>
    <col min="11530" max="11530" width="19.5703125" style="93" customWidth="1"/>
    <col min="11531" max="11776" width="11.42578125" style="93"/>
    <col min="11777" max="11777" width="72.28515625" style="93" customWidth="1"/>
    <col min="11778" max="11778" width="0.42578125" style="93" customWidth="1"/>
    <col min="11779" max="11779" width="20.5703125" style="93" customWidth="1"/>
    <col min="11780" max="11780" width="26.85546875" style="93" bestFit="1" customWidth="1"/>
    <col min="11781" max="11781" width="2.7109375" style="93" customWidth="1"/>
    <col min="11782" max="11782" width="20" style="93" customWidth="1"/>
    <col min="11783" max="11783" width="27.28515625" style="93" bestFit="1" customWidth="1"/>
    <col min="11784" max="11784" width="20.140625" style="93" customWidth="1"/>
    <col min="11785" max="11785" width="21.42578125" style="93" customWidth="1"/>
    <col min="11786" max="11786" width="19.5703125" style="93" customWidth="1"/>
    <col min="11787" max="12032" width="11.42578125" style="93"/>
    <col min="12033" max="12033" width="72.28515625" style="93" customWidth="1"/>
    <col min="12034" max="12034" width="0.42578125" style="93" customWidth="1"/>
    <col min="12035" max="12035" width="20.5703125" style="93" customWidth="1"/>
    <col min="12036" max="12036" width="26.85546875" style="93" bestFit="1" customWidth="1"/>
    <col min="12037" max="12037" width="2.7109375" style="93" customWidth="1"/>
    <col min="12038" max="12038" width="20" style="93" customWidth="1"/>
    <col min="12039" max="12039" width="27.28515625" style="93" bestFit="1" customWidth="1"/>
    <col min="12040" max="12040" width="20.140625" style="93" customWidth="1"/>
    <col min="12041" max="12041" width="21.42578125" style="93" customWidth="1"/>
    <col min="12042" max="12042" width="19.5703125" style="93" customWidth="1"/>
    <col min="12043" max="12288" width="11.42578125" style="93"/>
    <col min="12289" max="12289" width="72.28515625" style="93" customWidth="1"/>
    <col min="12290" max="12290" width="0.42578125" style="93" customWidth="1"/>
    <col min="12291" max="12291" width="20.5703125" style="93" customWidth="1"/>
    <col min="12292" max="12292" width="26.85546875" style="93" bestFit="1" customWidth="1"/>
    <col min="12293" max="12293" width="2.7109375" style="93" customWidth="1"/>
    <col min="12294" max="12294" width="20" style="93" customWidth="1"/>
    <col min="12295" max="12295" width="27.28515625" style="93" bestFit="1" customWidth="1"/>
    <col min="12296" max="12296" width="20.140625" style="93" customWidth="1"/>
    <col min="12297" max="12297" width="21.42578125" style="93" customWidth="1"/>
    <col min="12298" max="12298" width="19.5703125" style="93" customWidth="1"/>
    <col min="12299" max="12544" width="11.42578125" style="93"/>
    <col min="12545" max="12545" width="72.28515625" style="93" customWidth="1"/>
    <col min="12546" max="12546" width="0.42578125" style="93" customWidth="1"/>
    <col min="12547" max="12547" width="20.5703125" style="93" customWidth="1"/>
    <col min="12548" max="12548" width="26.85546875" style="93" bestFit="1" customWidth="1"/>
    <col min="12549" max="12549" width="2.7109375" style="93" customWidth="1"/>
    <col min="12550" max="12550" width="20" style="93" customWidth="1"/>
    <col min="12551" max="12551" width="27.28515625" style="93" bestFit="1" customWidth="1"/>
    <col min="12552" max="12552" width="20.140625" style="93" customWidth="1"/>
    <col min="12553" max="12553" width="21.42578125" style="93" customWidth="1"/>
    <col min="12554" max="12554" width="19.5703125" style="93" customWidth="1"/>
    <col min="12555" max="12800" width="11.42578125" style="93"/>
    <col min="12801" max="12801" width="72.28515625" style="93" customWidth="1"/>
    <col min="12802" max="12802" width="0.42578125" style="93" customWidth="1"/>
    <col min="12803" max="12803" width="20.5703125" style="93" customWidth="1"/>
    <col min="12804" max="12804" width="26.85546875" style="93" bestFit="1" customWidth="1"/>
    <col min="12805" max="12805" width="2.7109375" style="93" customWidth="1"/>
    <col min="12806" max="12806" width="20" style="93" customWidth="1"/>
    <col min="12807" max="12807" width="27.28515625" style="93" bestFit="1" customWidth="1"/>
    <col min="12808" max="12808" width="20.140625" style="93" customWidth="1"/>
    <col min="12809" max="12809" width="21.42578125" style="93" customWidth="1"/>
    <col min="12810" max="12810" width="19.5703125" style="93" customWidth="1"/>
    <col min="12811" max="13056" width="11.42578125" style="93"/>
    <col min="13057" max="13057" width="72.28515625" style="93" customWidth="1"/>
    <col min="13058" max="13058" width="0.42578125" style="93" customWidth="1"/>
    <col min="13059" max="13059" width="20.5703125" style="93" customWidth="1"/>
    <col min="13060" max="13060" width="26.85546875" style="93" bestFit="1" customWidth="1"/>
    <col min="13061" max="13061" width="2.7109375" style="93" customWidth="1"/>
    <col min="13062" max="13062" width="20" style="93" customWidth="1"/>
    <col min="13063" max="13063" width="27.28515625" style="93" bestFit="1" customWidth="1"/>
    <col min="13064" max="13064" width="20.140625" style="93" customWidth="1"/>
    <col min="13065" max="13065" width="21.42578125" style="93" customWidth="1"/>
    <col min="13066" max="13066" width="19.5703125" style="93" customWidth="1"/>
    <col min="13067" max="13312" width="11.42578125" style="93"/>
    <col min="13313" max="13313" width="72.28515625" style="93" customWidth="1"/>
    <col min="13314" max="13314" width="0.42578125" style="93" customWidth="1"/>
    <col min="13315" max="13315" width="20.5703125" style="93" customWidth="1"/>
    <col min="13316" max="13316" width="26.85546875" style="93" bestFit="1" customWidth="1"/>
    <col min="13317" max="13317" width="2.7109375" style="93" customWidth="1"/>
    <col min="13318" max="13318" width="20" style="93" customWidth="1"/>
    <col min="13319" max="13319" width="27.28515625" style="93" bestFit="1" customWidth="1"/>
    <col min="13320" max="13320" width="20.140625" style="93" customWidth="1"/>
    <col min="13321" max="13321" width="21.42578125" style="93" customWidth="1"/>
    <col min="13322" max="13322" width="19.5703125" style="93" customWidth="1"/>
    <col min="13323" max="13568" width="11.42578125" style="93"/>
    <col min="13569" max="13569" width="72.28515625" style="93" customWidth="1"/>
    <col min="13570" max="13570" width="0.42578125" style="93" customWidth="1"/>
    <col min="13571" max="13571" width="20.5703125" style="93" customWidth="1"/>
    <col min="13572" max="13572" width="26.85546875" style="93" bestFit="1" customWidth="1"/>
    <col min="13573" max="13573" width="2.7109375" style="93" customWidth="1"/>
    <col min="13574" max="13574" width="20" style="93" customWidth="1"/>
    <col min="13575" max="13575" width="27.28515625" style="93" bestFit="1" customWidth="1"/>
    <col min="13576" max="13576" width="20.140625" style="93" customWidth="1"/>
    <col min="13577" max="13577" width="21.42578125" style="93" customWidth="1"/>
    <col min="13578" max="13578" width="19.5703125" style="93" customWidth="1"/>
    <col min="13579" max="13824" width="11.42578125" style="93"/>
    <col min="13825" max="13825" width="72.28515625" style="93" customWidth="1"/>
    <col min="13826" max="13826" width="0.42578125" style="93" customWidth="1"/>
    <col min="13827" max="13827" width="20.5703125" style="93" customWidth="1"/>
    <col min="13828" max="13828" width="26.85546875" style="93" bestFit="1" customWidth="1"/>
    <col min="13829" max="13829" width="2.7109375" style="93" customWidth="1"/>
    <col min="13830" max="13830" width="20" style="93" customWidth="1"/>
    <col min="13831" max="13831" width="27.28515625" style="93" bestFit="1" customWidth="1"/>
    <col min="13832" max="13832" width="20.140625" style="93" customWidth="1"/>
    <col min="13833" max="13833" width="21.42578125" style="93" customWidth="1"/>
    <col min="13834" max="13834" width="19.5703125" style="93" customWidth="1"/>
    <col min="13835" max="14080" width="11.42578125" style="93"/>
    <col min="14081" max="14081" width="72.28515625" style="93" customWidth="1"/>
    <col min="14082" max="14082" width="0.42578125" style="93" customWidth="1"/>
    <col min="14083" max="14083" width="20.5703125" style="93" customWidth="1"/>
    <col min="14084" max="14084" width="26.85546875" style="93" bestFit="1" customWidth="1"/>
    <col min="14085" max="14085" width="2.7109375" style="93" customWidth="1"/>
    <col min="14086" max="14086" width="20" style="93" customWidth="1"/>
    <col min="14087" max="14087" width="27.28515625" style="93" bestFit="1" customWidth="1"/>
    <col min="14088" max="14088" width="20.140625" style="93" customWidth="1"/>
    <col min="14089" max="14089" width="21.42578125" style="93" customWidth="1"/>
    <col min="14090" max="14090" width="19.5703125" style="93" customWidth="1"/>
    <col min="14091" max="14336" width="11.42578125" style="93"/>
    <col min="14337" max="14337" width="72.28515625" style="93" customWidth="1"/>
    <col min="14338" max="14338" width="0.42578125" style="93" customWidth="1"/>
    <col min="14339" max="14339" width="20.5703125" style="93" customWidth="1"/>
    <col min="14340" max="14340" width="26.85546875" style="93" bestFit="1" customWidth="1"/>
    <col min="14341" max="14341" width="2.7109375" style="93" customWidth="1"/>
    <col min="14342" max="14342" width="20" style="93" customWidth="1"/>
    <col min="14343" max="14343" width="27.28515625" style="93" bestFit="1" customWidth="1"/>
    <col min="14344" max="14344" width="20.140625" style="93" customWidth="1"/>
    <col min="14345" max="14345" width="21.42578125" style="93" customWidth="1"/>
    <col min="14346" max="14346" width="19.5703125" style="93" customWidth="1"/>
    <col min="14347" max="14592" width="11.42578125" style="93"/>
    <col min="14593" max="14593" width="72.28515625" style="93" customWidth="1"/>
    <col min="14594" max="14594" width="0.42578125" style="93" customWidth="1"/>
    <col min="14595" max="14595" width="20.5703125" style="93" customWidth="1"/>
    <col min="14596" max="14596" width="26.85546875" style="93" bestFit="1" customWidth="1"/>
    <col min="14597" max="14597" width="2.7109375" style="93" customWidth="1"/>
    <col min="14598" max="14598" width="20" style="93" customWidth="1"/>
    <col min="14599" max="14599" width="27.28515625" style="93" bestFit="1" customWidth="1"/>
    <col min="14600" max="14600" width="20.140625" style="93" customWidth="1"/>
    <col min="14601" max="14601" width="21.42578125" style="93" customWidth="1"/>
    <col min="14602" max="14602" width="19.5703125" style="93" customWidth="1"/>
    <col min="14603" max="14848" width="11.42578125" style="93"/>
    <col min="14849" max="14849" width="72.28515625" style="93" customWidth="1"/>
    <col min="14850" max="14850" width="0.42578125" style="93" customWidth="1"/>
    <col min="14851" max="14851" width="20.5703125" style="93" customWidth="1"/>
    <col min="14852" max="14852" width="26.85546875" style="93" bestFit="1" customWidth="1"/>
    <col min="14853" max="14853" width="2.7109375" style="93" customWidth="1"/>
    <col min="14854" max="14854" width="20" style="93" customWidth="1"/>
    <col min="14855" max="14855" width="27.28515625" style="93" bestFit="1" customWidth="1"/>
    <col min="14856" max="14856" width="20.140625" style="93" customWidth="1"/>
    <col min="14857" max="14857" width="21.42578125" style="93" customWidth="1"/>
    <col min="14858" max="14858" width="19.5703125" style="93" customWidth="1"/>
    <col min="14859" max="15104" width="11.42578125" style="93"/>
    <col min="15105" max="15105" width="72.28515625" style="93" customWidth="1"/>
    <col min="15106" max="15106" width="0.42578125" style="93" customWidth="1"/>
    <col min="15107" max="15107" width="20.5703125" style="93" customWidth="1"/>
    <col min="15108" max="15108" width="26.85546875" style="93" bestFit="1" customWidth="1"/>
    <col min="15109" max="15109" width="2.7109375" style="93" customWidth="1"/>
    <col min="15110" max="15110" width="20" style="93" customWidth="1"/>
    <col min="15111" max="15111" width="27.28515625" style="93" bestFit="1" customWidth="1"/>
    <col min="15112" max="15112" width="20.140625" style="93" customWidth="1"/>
    <col min="15113" max="15113" width="21.42578125" style="93" customWidth="1"/>
    <col min="15114" max="15114" width="19.5703125" style="93" customWidth="1"/>
    <col min="15115" max="15360" width="11.42578125" style="93"/>
    <col min="15361" max="15361" width="72.28515625" style="93" customWidth="1"/>
    <col min="15362" max="15362" width="0.42578125" style="93" customWidth="1"/>
    <col min="15363" max="15363" width="20.5703125" style="93" customWidth="1"/>
    <col min="15364" max="15364" width="26.85546875" style="93" bestFit="1" customWidth="1"/>
    <col min="15365" max="15365" width="2.7109375" style="93" customWidth="1"/>
    <col min="15366" max="15366" width="20" style="93" customWidth="1"/>
    <col min="15367" max="15367" width="27.28515625" style="93" bestFit="1" customWidth="1"/>
    <col min="15368" max="15368" width="20.140625" style="93" customWidth="1"/>
    <col min="15369" max="15369" width="21.42578125" style="93" customWidth="1"/>
    <col min="15370" max="15370" width="19.5703125" style="93" customWidth="1"/>
    <col min="15371" max="15616" width="11.42578125" style="93"/>
    <col min="15617" max="15617" width="72.28515625" style="93" customWidth="1"/>
    <col min="15618" max="15618" width="0.42578125" style="93" customWidth="1"/>
    <col min="15619" max="15619" width="20.5703125" style="93" customWidth="1"/>
    <col min="15620" max="15620" width="26.85546875" style="93" bestFit="1" customWidth="1"/>
    <col min="15621" max="15621" width="2.7109375" style="93" customWidth="1"/>
    <col min="15622" max="15622" width="20" style="93" customWidth="1"/>
    <col min="15623" max="15623" width="27.28515625" style="93" bestFit="1" customWidth="1"/>
    <col min="15624" max="15624" width="20.140625" style="93" customWidth="1"/>
    <col min="15625" max="15625" width="21.42578125" style="93" customWidth="1"/>
    <col min="15626" max="15626" width="19.5703125" style="93" customWidth="1"/>
    <col min="15627" max="15872" width="11.42578125" style="93"/>
    <col min="15873" max="15873" width="72.28515625" style="93" customWidth="1"/>
    <col min="15874" max="15874" width="0.42578125" style="93" customWidth="1"/>
    <col min="15875" max="15875" width="20.5703125" style="93" customWidth="1"/>
    <col min="15876" max="15876" width="26.85546875" style="93" bestFit="1" customWidth="1"/>
    <col min="15877" max="15877" width="2.7109375" style="93" customWidth="1"/>
    <col min="15878" max="15878" width="20" style="93" customWidth="1"/>
    <col min="15879" max="15879" width="27.28515625" style="93" bestFit="1" customWidth="1"/>
    <col min="15880" max="15880" width="20.140625" style="93" customWidth="1"/>
    <col min="15881" max="15881" width="21.42578125" style="93" customWidth="1"/>
    <col min="15882" max="15882" width="19.5703125" style="93" customWidth="1"/>
    <col min="15883" max="16128" width="11.42578125" style="93"/>
    <col min="16129" max="16129" width="72.28515625" style="93" customWidth="1"/>
    <col min="16130" max="16130" width="0.42578125" style="93" customWidth="1"/>
    <col min="16131" max="16131" width="20.5703125" style="93" customWidth="1"/>
    <col min="16132" max="16132" width="26.85546875" style="93" bestFit="1" customWidth="1"/>
    <col min="16133" max="16133" width="2.7109375" style="93" customWidth="1"/>
    <col min="16134" max="16134" width="20" style="93" customWidth="1"/>
    <col min="16135" max="16135" width="27.28515625" style="93" bestFit="1" customWidth="1"/>
    <col min="16136" max="16136" width="20.140625" style="93" customWidth="1"/>
    <col min="16137" max="16137" width="21.42578125" style="93" customWidth="1"/>
    <col min="16138" max="16138" width="19.5703125" style="93" customWidth="1"/>
    <col min="16139" max="16384" width="11.42578125" style="93"/>
  </cols>
  <sheetData>
    <row r="1" spans="1:10" ht="20.25">
      <c r="A1" s="92" t="s">
        <v>81</v>
      </c>
    </row>
    <row r="2" spans="1:10" ht="33" customHeight="1">
      <c r="A2" s="600" t="s">
        <v>161</v>
      </c>
      <c r="B2" s="600"/>
      <c r="C2" s="600"/>
      <c r="D2" s="600"/>
      <c r="E2" s="600"/>
      <c r="F2" s="600"/>
      <c r="G2" s="600"/>
    </row>
    <row r="3" spans="1:10" ht="20.100000000000001" customHeight="1">
      <c r="A3" s="600" t="s">
        <v>82</v>
      </c>
      <c r="B3" s="600"/>
      <c r="C3" s="600"/>
      <c r="D3" s="600"/>
      <c r="E3" s="600"/>
      <c r="F3" s="600"/>
      <c r="G3" s="600"/>
    </row>
    <row r="4" spans="1:10" s="94" customFormat="1" ht="22.5">
      <c r="A4" s="600" t="s">
        <v>122</v>
      </c>
      <c r="B4" s="600"/>
      <c r="C4" s="600"/>
      <c r="D4" s="600"/>
      <c r="E4" s="600"/>
      <c r="F4" s="600"/>
      <c r="G4" s="600"/>
    </row>
    <row r="5" spans="1:10" s="94" customFormat="1" ht="22.5">
      <c r="A5" s="600" t="s">
        <v>156</v>
      </c>
      <c r="B5" s="600"/>
      <c r="C5" s="600"/>
      <c r="D5" s="600"/>
      <c r="E5" s="600"/>
      <c r="F5" s="600"/>
      <c r="G5" s="600"/>
    </row>
    <row r="6" spans="1:10" ht="30" customHeight="1">
      <c r="A6" s="95"/>
      <c r="B6" s="96"/>
      <c r="C6" s="96"/>
      <c r="D6" s="96"/>
      <c r="E6" s="96"/>
      <c r="F6" s="96"/>
      <c r="G6" s="96"/>
      <c r="H6" s="97"/>
      <c r="J6" s="97"/>
    </row>
    <row r="8" spans="1:10" s="100" customFormat="1" ht="20.25" customHeight="1">
      <c r="A8" s="98"/>
      <c r="B8" s="99"/>
      <c r="C8" s="601" t="s">
        <v>154</v>
      </c>
      <c r="D8" s="602"/>
      <c r="F8" s="603" t="s">
        <v>155</v>
      </c>
      <c r="G8" s="602"/>
      <c r="H8" s="101"/>
    </row>
    <row r="9" spans="1:10" s="106" customFormat="1" ht="36" customHeight="1">
      <c r="A9" s="102" t="s">
        <v>83</v>
      </c>
      <c r="B9" s="103"/>
      <c r="C9" s="104" t="s">
        <v>71</v>
      </c>
      <c r="D9" s="105" t="s">
        <v>72</v>
      </c>
      <c r="F9" s="107" t="s">
        <v>71</v>
      </c>
      <c r="G9" s="105" t="s">
        <v>72</v>
      </c>
      <c r="H9" s="108"/>
    </row>
    <row r="10" spans="1:10" ht="8.25" customHeight="1">
      <c r="A10" s="109"/>
      <c r="B10" s="110"/>
      <c r="C10" s="111"/>
      <c r="D10" s="112"/>
      <c r="F10" s="113"/>
      <c r="G10" s="112"/>
    </row>
    <row r="11" spans="1:10" ht="28.5">
      <c r="A11" s="114" t="s">
        <v>84</v>
      </c>
      <c r="B11" s="115"/>
      <c r="C11" s="415">
        <f>SUM(C12,C13,C14,C17)</f>
        <v>11123776585</v>
      </c>
      <c r="D11" s="116">
        <f>SUM(D12,D13,D14,D17)</f>
        <v>11009303552</v>
      </c>
      <c r="E11" s="117"/>
      <c r="F11" s="118">
        <f>SUM(F12,F13,F14,F17)</f>
        <v>10815207319</v>
      </c>
      <c r="G11" s="119">
        <f>SUM(G12,G13,G14,G17)</f>
        <v>10661909331</v>
      </c>
      <c r="H11" s="120"/>
      <c r="J11" s="97"/>
    </row>
    <row r="12" spans="1:10" ht="25.5" customHeight="1">
      <c r="A12" s="121" t="s">
        <v>85</v>
      </c>
      <c r="B12" s="115"/>
      <c r="C12" s="122">
        <f>'tab 1-2'!C12</f>
        <v>8312800120</v>
      </c>
      <c r="D12" s="123">
        <f>'tab 1-2'!D12</f>
        <v>8211983811</v>
      </c>
      <c r="E12" s="117"/>
      <c r="F12" s="124">
        <f>'tab 1-2'!F12</f>
        <v>8093585379</v>
      </c>
      <c r="G12" s="125">
        <f>'tab 1-2'!G12</f>
        <v>8008216153</v>
      </c>
    </row>
    <row r="13" spans="1:10" ht="25.5" customHeight="1">
      <c r="A13" s="121" t="s">
        <v>86</v>
      </c>
      <c r="B13" s="115"/>
      <c r="C13" s="122">
        <f>'tab 1-2'!C17</f>
        <v>1569907710</v>
      </c>
      <c r="D13" s="123">
        <f>'tab 1-2'!D17</f>
        <v>1582591701</v>
      </c>
      <c r="E13" s="117"/>
      <c r="F13" s="592">
        <f>'tab 1-2'!F17</f>
        <v>1554463750</v>
      </c>
      <c r="G13" s="123">
        <f>'tab 1-2'!G17</f>
        <v>1512362451</v>
      </c>
    </row>
    <row r="14" spans="1:10" ht="24.75" customHeight="1">
      <c r="A14" s="286" t="s">
        <v>87</v>
      </c>
      <c r="B14" s="115"/>
      <c r="C14" s="122">
        <f>'tab 1-2'!C22</f>
        <v>1090714678</v>
      </c>
      <c r="D14" s="123">
        <f>'tab 1-2'!D22</f>
        <v>1054373963</v>
      </c>
      <c r="E14" s="117"/>
      <c r="F14" s="592">
        <f>'tab 1-2'!F22</f>
        <v>1032178735</v>
      </c>
      <c r="G14" s="123">
        <f>'tab 1-2'!G22</f>
        <v>996674883</v>
      </c>
    </row>
    <row r="15" spans="1:10" s="421" customFormat="1" ht="25.5" hidden="1" customHeight="1">
      <c r="A15" s="416" t="s">
        <v>87</v>
      </c>
      <c r="B15" s="417"/>
      <c r="C15" s="418"/>
      <c r="D15" s="419"/>
      <c r="E15" s="420"/>
      <c r="F15" s="593"/>
      <c r="G15" s="198"/>
    </row>
    <row r="16" spans="1:10" s="421" customFormat="1" ht="25.5" hidden="1" customHeight="1">
      <c r="A16" s="416" t="s">
        <v>88</v>
      </c>
      <c r="B16" s="417"/>
      <c r="C16" s="418"/>
      <c r="D16" s="419"/>
      <c r="E16" s="420"/>
      <c r="F16" s="593"/>
      <c r="G16" s="198"/>
    </row>
    <row r="17" spans="1:10" ht="25.5" customHeight="1">
      <c r="A17" s="121" t="s">
        <v>89</v>
      </c>
      <c r="B17" s="115"/>
      <c r="C17" s="122">
        <v>150354077</v>
      </c>
      <c r="D17" s="123">
        <v>160354077</v>
      </c>
      <c r="E17" s="117"/>
      <c r="F17" s="592">
        <v>134979455</v>
      </c>
      <c r="G17" s="123">
        <v>144655844</v>
      </c>
      <c r="J17" s="97"/>
    </row>
    <row r="18" spans="1:10" ht="3.75" customHeight="1">
      <c r="A18" s="121"/>
      <c r="B18" s="115"/>
      <c r="C18" s="122"/>
      <c r="D18" s="123"/>
      <c r="E18" s="126"/>
      <c r="F18" s="124"/>
      <c r="G18" s="125"/>
    </row>
    <row r="19" spans="1:10" ht="3.75" customHeight="1">
      <c r="A19" s="127"/>
      <c r="B19" s="115"/>
      <c r="C19" s="128"/>
      <c r="D19" s="129"/>
      <c r="E19" s="126"/>
      <c r="F19" s="130"/>
      <c r="G19" s="131"/>
    </row>
    <row r="20" spans="1:10" ht="25.5" customHeight="1">
      <c r="A20" s="114" t="s">
        <v>90</v>
      </c>
      <c r="B20" s="115"/>
      <c r="C20" s="415">
        <f>C21</f>
        <v>1525080597</v>
      </c>
      <c r="D20" s="484">
        <f>D21</f>
        <v>1525080597</v>
      </c>
      <c r="E20" s="485"/>
      <c r="F20" s="293">
        <f>F21</f>
        <v>1456785889</v>
      </c>
      <c r="G20" s="294">
        <f>G21</f>
        <v>1456785889</v>
      </c>
    </row>
    <row r="21" spans="1:10" ht="25.5" customHeight="1">
      <c r="A21" s="121" t="s">
        <v>91</v>
      </c>
      <c r="B21" s="115"/>
      <c r="C21" s="486">
        <v>1525080597</v>
      </c>
      <c r="D21" s="487">
        <v>1525080597</v>
      </c>
      <c r="E21" s="126"/>
      <c r="F21" s="488">
        <v>1456785889</v>
      </c>
      <c r="G21" s="318">
        <f>F21</f>
        <v>1456785889</v>
      </c>
    </row>
    <row r="22" spans="1:10" ht="4.5" customHeight="1">
      <c r="A22" s="134"/>
      <c r="B22" s="115"/>
      <c r="C22" s="135"/>
      <c r="D22" s="136"/>
      <c r="E22" s="126"/>
      <c r="F22" s="137"/>
      <c r="G22" s="138"/>
    </row>
    <row r="23" spans="1:10" ht="4.5" customHeight="1">
      <c r="A23" s="139"/>
      <c r="B23" s="115"/>
      <c r="C23" s="122"/>
      <c r="D23" s="123"/>
      <c r="E23" s="126"/>
      <c r="F23" s="124"/>
      <c r="G23" s="125"/>
    </row>
    <row r="24" spans="1:10" ht="15.75">
      <c r="A24" s="114" t="s">
        <v>60</v>
      </c>
      <c r="B24" s="140"/>
      <c r="C24" s="141">
        <f>SUM(C25:C28)</f>
        <v>3183997588</v>
      </c>
      <c r="D24" s="119">
        <f>SUM(D25:D28)</f>
        <v>1785372363</v>
      </c>
      <c r="E24" s="142"/>
      <c r="F24" s="118">
        <f>SUM(F25:F28)</f>
        <v>1903550031</v>
      </c>
      <c r="G24" s="119">
        <f>SUM(G25:G28)</f>
        <v>1701937951</v>
      </c>
    </row>
    <row r="25" spans="1:10" ht="24" customHeight="1">
      <c r="A25" s="121" t="s">
        <v>92</v>
      </c>
      <c r="B25" s="115"/>
      <c r="C25" s="143">
        <v>859547500</v>
      </c>
      <c r="D25" s="125">
        <v>874550892</v>
      </c>
      <c r="E25" s="144"/>
      <c r="F25" s="124">
        <v>851713250</v>
      </c>
      <c r="G25" s="125">
        <v>838352966</v>
      </c>
      <c r="J25" s="162"/>
    </row>
    <row r="26" spans="1:10" ht="24" customHeight="1">
      <c r="A26" s="121" t="s">
        <v>4</v>
      </c>
      <c r="B26" s="115"/>
      <c r="C26" s="143">
        <v>450134096</v>
      </c>
      <c r="D26" s="125">
        <v>448505479</v>
      </c>
      <c r="E26" s="94"/>
      <c r="F26" s="124">
        <v>437227834</v>
      </c>
      <c r="G26" s="125">
        <v>436976038</v>
      </c>
      <c r="J26" s="162"/>
    </row>
    <row r="27" spans="1:10" ht="24" customHeight="1">
      <c r="A27" s="121" t="s">
        <v>5</v>
      </c>
      <c r="B27" s="115"/>
      <c r="C27" s="143">
        <v>462315992</v>
      </c>
      <c r="D27" s="125">
        <v>462315992</v>
      </c>
      <c r="E27" s="144"/>
      <c r="F27" s="124">
        <v>426608947</v>
      </c>
      <c r="G27" s="125">
        <v>426608947</v>
      </c>
      <c r="J27" s="162"/>
    </row>
    <row r="28" spans="1:10" ht="24" customHeight="1">
      <c r="A28" s="278" t="s">
        <v>79</v>
      </c>
      <c r="B28" s="115"/>
      <c r="C28" s="197">
        <v>1412000000</v>
      </c>
      <c r="D28" s="198">
        <v>0</v>
      </c>
      <c r="E28" s="144"/>
      <c r="F28" s="124">
        <v>188000000</v>
      </c>
      <c r="G28" s="125"/>
    </row>
    <row r="29" spans="1:10" ht="4.5" customHeight="1">
      <c r="A29" s="121"/>
      <c r="B29" s="115"/>
      <c r="C29" s="143"/>
      <c r="D29" s="125"/>
      <c r="E29" s="144"/>
      <c r="F29" s="124"/>
      <c r="G29" s="125"/>
    </row>
    <row r="30" spans="1:10" ht="5.25" customHeight="1">
      <c r="A30" s="127"/>
      <c r="B30" s="288"/>
      <c r="C30" s="291"/>
      <c r="D30" s="131"/>
      <c r="E30" s="144"/>
      <c r="F30" s="130"/>
      <c r="G30" s="131"/>
    </row>
    <row r="31" spans="1:10" ht="24" customHeight="1">
      <c r="A31" s="114" t="s">
        <v>6</v>
      </c>
      <c r="B31" s="288"/>
      <c r="C31" s="141">
        <f>SUM(C32)</f>
        <v>829878490</v>
      </c>
      <c r="D31" s="119">
        <f>SUM(D32)</f>
        <v>877712013</v>
      </c>
      <c r="E31" s="126"/>
      <c r="F31" s="293">
        <f>SUM(F32)</f>
        <v>791933020</v>
      </c>
      <c r="G31" s="294">
        <f>SUM(G32)</f>
        <v>846983057</v>
      </c>
    </row>
    <row r="32" spans="1:10" ht="24" customHeight="1">
      <c r="A32" s="134" t="s">
        <v>76</v>
      </c>
      <c r="B32" s="289"/>
      <c r="C32" s="290">
        <v>829878490</v>
      </c>
      <c r="D32" s="138">
        <v>877712013</v>
      </c>
      <c r="E32" s="126"/>
      <c r="F32" s="292">
        <v>791933020</v>
      </c>
      <c r="G32" s="138">
        <v>846983057</v>
      </c>
    </row>
    <row r="33" spans="1:10" ht="5.25" customHeight="1">
      <c r="A33" s="121"/>
      <c r="B33" s="288"/>
      <c r="C33" s="143"/>
      <c r="D33" s="125"/>
      <c r="E33" s="144"/>
      <c r="F33" s="124"/>
      <c r="G33" s="125"/>
    </row>
    <row r="34" spans="1:10" ht="24" customHeight="1">
      <c r="A34" s="114" t="s">
        <v>93</v>
      </c>
      <c r="B34" s="115"/>
      <c r="C34" s="141">
        <f>SUM(C35)</f>
        <v>687043510</v>
      </c>
      <c r="D34" s="119">
        <f>SUM(D35)</f>
        <v>1026578969</v>
      </c>
      <c r="F34" s="319">
        <f>SUM(F35)</f>
        <v>409175000</v>
      </c>
      <c r="G34" s="320">
        <f>SUM(G35)</f>
        <v>987978969</v>
      </c>
    </row>
    <row r="35" spans="1:10" ht="24" customHeight="1">
      <c r="A35" s="121" t="s">
        <v>94</v>
      </c>
      <c r="B35" s="115"/>
      <c r="C35" s="143">
        <v>687043510</v>
      </c>
      <c r="D35" s="125">
        <v>1026578969</v>
      </c>
      <c r="E35" s="117"/>
      <c r="F35" s="317">
        <v>409175000</v>
      </c>
      <c r="G35" s="318">
        <v>987978969</v>
      </c>
    </row>
    <row r="36" spans="1:10" ht="4.5" customHeight="1">
      <c r="A36" s="127"/>
      <c r="B36" s="115"/>
      <c r="C36" s="145"/>
      <c r="D36" s="146"/>
      <c r="E36" s="117"/>
      <c r="F36" s="147"/>
      <c r="G36" s="146"/>
    </row>
    <row r="37" spans="1:10" ht="24" customHeight="1">
      <c r="A37" s="114" t="s">
        <v>95</v>
      </c>
      <c r="B37" s="115"/>
      <c r="C37" s="141">
        <f>SUM(C38:C41)</f>
        <v>2259666523</v>
      </c>
      <c r="D37" s="119">
        <f>SUM(D38:D41)</f>
        <v>882666523</v>
      </c>
      <c r="E37" s="117"/>
      <c r="F37" s="118">
        <f>SUM(F38:F41)</f>
        <v>655000000</v>
      </c>
      <c r="G37" s="119">
        <f>SUM(G38:G41)</f>
        <v>755000000</v>
      </c>
    </row>
    <row r="38" spans="1:10" ht="24" customHeight="1">
      <c r="A38" s="121" t="s">
        <v>96</v>
      </c>
      <c r="B38" s="115"/>
      <c r="C38" s="143">
        <v>187966523</v>
      </c>
      <c r="D38" s="125">
        <v>187966523</v>
      </c>
      <c r="E38" s="117"/>
      <c r="F38" s="124">
        <v>150000000</v>
      </c>
      <c r="G38" s="125">
        <v>150000000</v>
      </c>
    </row>
    <row r="39" spans="1:10" ht="24" customHeight="1">
      <c r="A39" s="121" t="s">
        <v>73</v>
      </c>
      <c r="B39" s="115"/>
      <c r="C39" s="143">
        <v>476700000</v>
      </c>
      <c r="D39" s="125">
        <v>476700000</v>
      </c>
      <c r="E39" s="117"/>
      <c r="F39" s="124">
        <v>354000000</v>
      </c>
      <c r="G39" s="125">
        <v>354000000</v>
      </c>
    </row>
    <row r="40" spans="1:10" ht="24" customHeight="1">
      <c r="A40" s="121" t="s">
        <v>74</v>
      </c>
      <c r="B40" s="115"/>
      <c r="C40" s="143">
        <v>168000000</v>
      </c>
      <c r="D40" s="125">
        <v>168000000</v>
      </c>
      <c r="E40" s="117"/>
      <c r="F40" s="124">
        <v>151000000</v>
      </c>
      <c r="G40" s="125">
        <v>151000000</v>
      </c>
    </row>
    <row r="41" spans="1:10" ht="24" customHeight="1">
      <c r="A41" s="286" t="s">
        <v>210</v>
      </c>
      <c r="B41" s="115"/>
      <c r="C41" s="197">
        <v>1427000000</v>
      </c>
      <c r="D41" s="198">
        <v>50000000</v>
      </c>
      <c r="E41" s="117"/>
      <c r="F41" s="124">
        <v>0</v>
      </c>
      <c r="G41" s="125">
        <v>100000000</v>
      </c>
    </row>
    <row r="42" spans="1:10" ht="6.75" customHeight="1" thickBot="1">
      <c r="A42" s="148"/>
      <c r="B42" s="115"/>
      <c r="C42" s="149"/>
      <c r="D42" s="150"/>
      <c r="E42" s="144"/>
      <c r="F42" s="151"/>
      <c r="G42" s="150"/>
    </row>
    <row r="43" spans="1:10" ht="7.5" customHeight="1" thickBot="1">
      <c r="A43" s="152"/>
      <c r="B43" s="153"/>
      <c r="C43" s="154"/>
      <c r="D43" s="154"/>
      <c r="E43" s="144"/>
      <c r="F43" s="154"/>
      <c r="G43" s="154"/>
    </row>
    <row r="44" spans="1:10" ht="47.25" customHeight="1" thickBot="1">
      <c r="A44" s="155" t="s">
        <v>121</v>
      </c>
      <c r="B44" s="115"/>
      <c r="C44" s="156">
        <f>C11+C31+C20+C24+C34+C37</f>
        <v>19609443293</v>
      </c>
      <c r="D44" s="157">
        <f t="shared" ref="D44:G44" si="0">D11+D31+D20+D24+D34+D37</f>
        <v>17106714017</v>
      </c>
      <c r="E44" s="144"/>
      <c r="F44" s="158">
        <f>F11+F31+F20+F24+F34+F37</f>
        <v>16031651259</v>
      </c>
      <c r="G44" s="295">
        <f t="shared" si="0"/>
        <v>16410595197</v>
      </c>
      <c r="H44" s="97"/>
    </row>
    <row r="45" spans="1:10" ht="6.75" customHeight="1">
      <c r="A45" s="159"/>
      <c r="B45" s="153"/>
      <c r="C45" s="154"/>
      <c r="D45" s="154"/>
      <c r="E45" s="144"/>
      <c r="F45" s="154"/>
      <c r="G45" s="154"/>
    </row>
    <row r="46" spans="1:10" ht="23.25" customHeight="1">
      <c r="A46" s="279" t="s">
        <v>97</v>
      </c>
      <c r="B46" s="153"/>
      <c r="C46" s="160">
        <f>'tab 1-2'!C13+'tab 1-2'!C18+'tab 1-2'!C23+'tab 1-2'!C42+'tab 1-2'!C47+'tab 1-2'!C52+'tab 1-2'!C61</f>
        <v>6783775232</v>
      </c>
      <c r="D46" s="160">
        <f>'tab 1-2'!D13+'tab 1-2'!D18+'tab 1-2'!D23+'tab 1-2'!D42+'tab 1-2'!D47+'tab 1-2'!D52+'tab 1-2'!D61</f>
        <v>6783775232</v>
      </c>
      <c r="E46" s="144"/>
      <c r="F46" s="160">
        <f>'tab 1-2'!F13+'tab 1-2'!F18+'tab 1-2'!F23+'tab 1-2'!F42+'tab 1-2'!F47+'tab 1-2'!F52+'tab 1-2'!F61</f>
        <v>6655145722</v>
      </c>
      <c r="G46" s="160">
        <f>'tab 1-2'!G13+'tab 1-2'!G18+'tab 1-2'!G23+'tab 1-2'!G42+'tab 1-2'!G47+'tab 1-2'!G52+'tab 1-2'!G61</f>
        <v>6655145722</v>
      </c>
      <c r="H46" s="97"/>
      <c r="J46" s="414"/>
    </row>
    <row r="47" spans="1:10" ht="22.5" customHeight="1">
      <c r="A47" s="280" t="s">
        <v>98</v>
      </c>
      <c r="B47" s="153"/>
      <c r="C47" s="309">
        <f>'tab 1-2'!C14+'tab 1-2'!C19+'tab 1-2'!C24+'tab 1-2'!C43+'tab 1-2'!C48+'tab 1-2'!C53+'tab 1-2'!C62</f>
        <v>2979540728</v>
      </c>
      <c r="D47" s="309">
        <f>'tab 1-2'!D14+'tab 1-2'!D19+'tab 1-2'!D24+'tab 1-2'!D43+'tab 1-2'!D48+'tab 1-2'!D53+'tab 1-2'!D62</f>
        <v>2979540728</v>
      </c>
      <c r="E47" s="144"/>
      <c r="F47" s="309">
        <f>'tab 1-2'!F14+'tab 1-2'!F19+'tab 1-2'!F24+'tab 1-2'!F43+'tab 1-2'!F48+'tab 1-2'!F53+'tab 1-2'!F62</f>
        <v>2945289222</v>
      </c>
      <c r="G47" s="309">
        <f>'tab 1-2'!G14+'tab 1-2'!G19+'tab 1-2'!G24+'tab 1-2'!G43+'tab 1-2'!G48+'tab 1-2'!G53+'tab 1-2'!G62</f>
        <v>2945289222</v>
      </c>
      <c r="H47" s="97"/>
      <c r="J47" s="97"/>
    </row>
    <row r="48" spans="1:10" ht="25.5" customHeight="1">
      <c r="A48" s="281" t="s">
        <v>99</v>
      </c>
      <c r="B48" s="153"/>
      <c r="C48" s="310">
        <f>C46+C47</f>
        <v>9763315960</v>
      </c>
      <c r="D48" s="310">
        <f>D46+D47</f>
        <v>9763315960</v>
      </c>
      <c r="E48" s="144"/>
      <c r="F48" s="310">
        <f>F46+F47</f>
        <v>9600434944</v>
      </c>
      <c r="G48" s="310">
        <f>G46+G47</f>
        <v>9600434944</v>
      </c>
      <c r="H48" s="97"/>
      <c r="J48" s="414"/>
    </row>
    <row r="49" spans="1:10" s="161" customFormat="1" ht="23.25" customHeight="1">
      <c r="A49" s="282" t="s">
        <v>100</v>
      </c>
      <c r="B49" s="153"/>
      <c r="C49" s="311">
        <f>C44-C48</f>
        <v>9846127333</v>
      </c>
      <c r="D49" s="311">
        <f>D44-D48</f>
        <v>7343398057</v>
      </c>
      <c r="E49" s="144"/>
      <c r="F49" s="311">
        <f>F44-F48</f>
        <v>6431216315</v>
      </c>
      <c r="G49" s="311">
        <f>G44-G48</f>
        <v>6810160253</v>
      </c>
      <c r="H49" s="97"/>
    </row>
    <row r="50" spans="1:10" s="161" customFormat="1" ht="19.5" thickBot="1">
      <c r="A50" s="287"/>
      <c r="B50" s="153"/>
      <c r="C50" s="162"/>
      <c r="D50" s="162"/>
      <c r="E50" s="144"/>
      <c r="F50" s="162"/>
      <c r="G50" s="162"/>
    </row>
    <row r="51" spans="1:10" s="161" customFormat="1" ht="19.5" thickBot="1">
      <c r="A51" s="504" t="s">
        <v>191</v>
      </c>
      <c r="B51" s="505"/>
      <c r="C51" s="506">
        <f>C55+C56</f>
        <v>17920017303</v>
      </c>
      <c r="D51" s="507">
        <f>D55+D56</f>
        <v>15354451112</v>
      </c>
      <c r="E51" s="508"/>
      <c r="F51" s="509">
        <f>F55+F56</f>
        <v>14388004989</v>
      </c>
      <c r="G51" s="510">
        <f>G55+G56</f>
        <v>14725259174</v>
      </c>
    </row>
    <row r="52" spans="1:10" s="161" customFormat="1" ht="18.75">
      <c r="A52" s="511"/>
      <c r="B52" s="512"/>
      <c r="C52" s="513"/>
      <c r="D52" s="513"/>
      <c r="E52" s="514"/>
      <c r="F52" s="513"/>
      <c r="G52" s="513"/>
    </row>
    <row r="53" spans="1:10" s="161" customFormat="1" ht="18.75">
      <c r="A53" s="279" t="s">
        <v>97</v>
      </c>
      <c r="B53" s="512"/>
      <c r="C53" s="515">
        <f>'tab 1-2'!C13+'tab 1-2'!C18+'tab 1-2'!C23+'tab 1-2'!C47+'tab 1-2'!C52</f>
        <v>6409830665</v>
      </c>
      <c r="D53" s="515">
        <f>'tab 1-2'!D13+'tab 1-2'!D18+'tab 1-2'!D23+'tab 1-2'!D47+'tab 1-2'!D52</f>
        <v>6409830665</v>
      </c>
      <c r="E53" s="514"/>
      <c r="F53" s="515">
        <f>'tab 1-2'!F13+'tab 1-2'!F18+'tab 1-2'!F23+'tab 1-2'!F47+'tab 1-2'!F52</f>
        <v>6278134928</v>
      </c>
      <c r="G53" s="515">
        <f>'tab 1-2'!G13+'tab 1-2'!G18+'tab 1-2'!G23+'tab 1-2'!G47+'tab 1-2'!G52</f>
        <v>6278134928</v>
      </c>
    </row>
    <row r="54" spans="1:10" s="161" customFormat="1" ht="18.75">
      <c r="A54" s="280" t="s">
        <v>98</v>
      </c>
      <c r="B54" s="512"/>
      <c r="C54" s="516">
        <f>'tab 1-2'!C14+'tab 1-2'!C19+'tab 1-2'!C24+'tab 1-2'!C48+'tab 1-2'!C53</f>
        <v>2837943065</v>
      </c>
      <c r="D54" s="516">
        <f>'tab 1-2'!D14+'tab 1-2'!D19+'tab 1-2'!D24+'tab 1-2'!D48+'tab 1-2'!D53</f>
        <v>2837943065</v>
      </c>
      <c r="E54" s="514"/>
      <c r="F54" s="516">
        <f>'tab 1-2'!F14+'tab 1-2'!F19+'tab 1-2'!F24+'tab 1-2'!F48+'tab 1-2'!F53</f>
        <v>2803311722</v>
      </c>
      <c r="G54" s="516">
        <f>'tab 1-2'!G14+'tab 1-2'!G19+'tab 1-2'!G24+'tab 1-2'!G48+'tab 1-2'!G53</f>
        <v>2803311722</v>
      </c>
    </row>
    <row r="55" spans="1:10" s="161" customFormat="1" ht="18.75">
      <c r="A55" s="281" t="s">
        <v>99</v>
      </c>
      <c r="B55" s="512"/>
      <c r="C55" s="517">
        <f>C53+C54</f>
        <v>9247773730</v>
      </c>
      <c r="D55" s="517">
        <f>D53+D54</f>
        <v>9247773730</v>
      </c>
      <c r="E55" s="514"/>
      <c r="F55" s="517">
        <f>F53+F54</f>
        <v>9081446650</v>
      </c>
      <c r="G55" s="517">
        <f>G53+G54</f>
        <v>9081446650</v>
      </c>
    </row>
    <row r="56" spans="1:10" s="161" customFormat="1" ht="18.75">
      <c r="A56" s="282" t="s">
        <v>100</v>
      </c>
      <c r="B56" s="512"/>
      <c r="C56" s="311">
        <f>C49-C63</f>
        <v>8672243573</v>
      </c>
      <c r="D56" s="311">
        <f>D49-D63</f>
        <v>6106677382</v>
      </c>
      <c r="E56" s="514"/>
      <c r="F56" s="311">
        <f>F49-F63</f>
        <v>5306558339</v>
      </c>
      <c r="G56" s="311">
        <f>G49-G63</f>
        <v>5643812524</v>
      </c>
      <c r="J56" s="578"/>
    </row>
    <row r="57" spans="1:10" s="161" customFormat="1" ht="19.5" thickBot="1">
      <c r="A57" s="518"/>
      <c r="B57" s="519"/>
      <c r="C57" s="520"/>
      <c r="D57" s="519"/>
      <c r="E57" s="519"/>
      <c r="F57" s="519"/>
      <c r="G57" s="519"/>
    </row>
    <row r="58" spans="1:10" s="161" customFormat="1" ht="29.25" thickBot="1">
      <c r="A58" s="504" t="s">
        <v>192</v>
      </c>
      <c r="B58" s="505"/>
      <c r="C58" s="506">
        <f>C62+C63</f>
        <v>1689425990</v>
      </c>
      <c r="D58" s="507">
        <f>D62+D63</f>
        <v>1752262905</v>
      </c>
      <c r="E58" s="508"/>
      <c r="F58" s="509">
        <f>F62+F63</f>
        <v>1643646270</v>
      </c>
      <c r="G58" s="510">
        <f>G62+G63</f>
        <v>1685336023</v>
      </c>
    </row>
    <row r="59" spans="1:10" s="161" customFormat="1" ht="18.75">
      <c r="A59" s="511"/>
      <c r="B59" s="512"/>
      <c r="C59" s="513"/>
      <c r="D59" s="513"/>
      <c r="E59" s="514"/>
      <c r="F59" s="513"/>
      <c r="G59" s="513"/>
    </row>
    <row r="60" spans="1:10" s="161" customFormat="1" ht="18.75">
      <c r="A60" s="279" t="s">
        <v>97</v>
      </c>
      <c r="B60" s="512"/>
      <c r="C60" s="515">
        <f>'tab 1-2'!C42+'tab 1-2'!C61</f>
        <v>373944567</v>
      </c>
      <c r="D60" s="515">
        <f>'tab 1-2'!D42+'tab 1-2'!D61</f>
        <v>373944567</v>
      </c>
      <c r="E60" s="514"/>
      <c r="F60" s="515">
        <f>'tab 1-2'!F42+'tab 1-2'!F61</f>
        <v>377010794</v>
      </c>
      <c r="G60" s="515">
        <f>'tab 1-2'!G42+'tab 1-2'!G61</f>
        <v>377010794</v>
      </c>
    </row>
    <row r="61" spans="1:10" s="161" customFormat="1" ht="18.75">
      <c r="A61" s="280" t="s">
        <v>98</v>
      </c>
      <c r="B61" s="512"/>
      <c r="C61" s="516">
        <f>'tab 1-2'!C43+'tab 1-2'!C62</f>
        <v>141597663</v>
      </c>
      <c r="D61" s="516">
        <f>'tab 1-2'!D43+'tab 1-2'!D62</f>
        <v>141597663</v>
      </c>
      <c r="E61" s="514"/>
      <c r="F61" s="516">
        <f>'tab 1-2'!F43+'tab 1-2'!F62</f>
        <v>141977500</v>
      </c>
      <c r="G61" s="516">
        <f>'tab 1-2'!G43+'tab 1-2'!G62</f>
        <v>141977500</v>
      </c>
    </row>
    <row r="62" spans="1:10" s="161" customFormat="1" ht="18.75">
      <c r="A62" s="281" t="s">
        <v>99</v>
      </c>
      <c r="B62" s="512"/>
      <c r="C62" s="517">
        <f>C60+C61</f>
        <v>515542230</v>
      </c>
      <c r="D62" s="517">
        <f>D60+D61</f>
        <v>515542230</v>
      </c>
      <c r="E62" s="514"/>
      <c r="F62" s="517">
        <f>F60+F61</f>
        <v>518988294</v>
      </c>
      <c r="G62" s="517">
        <f>G60+G61</f>
        <v>518988294</v>
      </c>
    </row>
    <row r="63" spans="1:10" s="161" customFormat="1" ht="18.75">
      <c r="A63" s="282" t="s">
        <v>100</v>
      </c>
      <c r="B63" s="512"/>
      <c r="C63" s="311">
        <f>'tab 1-2'!C45+'tab 1-2'!C64</f>
        <v>1173883760</v>
      </c>
      <c r="D63" s="311">
        <f>'tab 1-2'!D45+'tab 1-2'!D64</f>
        <v>1236720675</v>
      </c>
      <c r="E63" s="514"/>
      <c r="F63" s="311">
        <f>'tab 1-2'!F45+'tab 1-2'!F64</f>
        <v>1124657976</v>
      </c>
      <c r="G63" s="311">
        <f>'tab 1-2'!G45+'tab 1-2'!G64</f>
        <v>1166347729</v>
      </c>
    </row>
    <row r="64" spans="1:10" s="161" customFormat="1" ht="18.75">
      <c r="A64" s="521"/>
      <c r="B64" s="153"/>
      <c r="C64" s="162"/>
      <c r="D64" s="162"/>
      <c r="E64" s="144"/>
      <c r="F64" s="162"/>
      <c r="G64" s="162"/>
    </row>
    <row r="65" spans="1:10" s="161" customFormat="1" ht="18.75">
      <c r="A65" s="163"/>
      <c r="B65" s="93"/>
      <c r="C65" s="93"/>
      <c r="D65" s="93"/>
      <c r="E65" s="93"/>
      <c r="F65" s="93"/>
      <c r="G65" s="93"/>
    </row>
    <row r="66" spans="1:10" ht="22.5">
      <c r="A66" s="600" t="s">
        <v>161</v>
      </c>
      <c r="B66" s="600"/>
      <c r="C66" s="600"/>
      <c r="D66" s="600"/>
      <c r="E66" s="600"/>
      <c r="F66" s="600"/>
      <c r="G66" s="600"/>
      <c r="J66" s="97"/>
    </row>
    <row r="67" spans="1:10" s="101" customFormat="1" ht="31.5" customHeight="1">
      <c r="A67" s="600" t="s">
        <v>101</v>
      </c>
      <c r="B67" s="600"/>
      <c r="C67" s="600"/>
      <c r="D67" s="600"/>
      <c r="E67" s="600"/>
      <c r="F67" s="600"/>
      <c r="G67" s="600"/>
      <c r="J67" s="503"/>
    </row>
    <row r="68" spans="1:10" ht="20.25" customHeight="1">
      <c r="A68" s="600" t="s">
        <v>156</v>
      </c>
      <c r="B68" s="600"/>
      <c r="C68" s="600"/>
      <c r="D68" s="600"/>
      <c r="E68" s="600"/>
      <c r="F68" s="600"/>
      <c r="G68" s="600"/>
    </row>
    <row r="69" spans="1:10" ht="13.5" thickBot="1">
      <c r="B69" s="97"/>
      <c r="C69" s="97"/>
      <c r="D69" s="97"/>
      <c r="F69" s="97"/>
      <c r="G69" s="97"/>
    </row>
    <row r="70" spans="1:10" ht="18.75" customHeight="1">
      <c r="A70" s="98"/>
      <c r="B70" s="165"/>
      <c r="C70" s="601" t="s">
        <v>154</v>
      </c>
      <c r="D70" s="602"/>
      <c r="E70" s="101"/>
      <c r="F70" s="603" t="s">
        <v>155</v>
      </c>
      <c r="G70" s="602"/>
    </row>
    <row r="71" spans="1:10" ht="32.25" customHeight="1">
      <c r="A71" s="102" t="s">
        <v>83</v>
      </c>
      <c r="B71" s="103"/>
      <c r="C71" s="104" t="s">
        <v>71</v>
      </c>
      <c r="D71" s="105" t="s">
        <v>72</v>
      </c>
      <c r="E71" s="101"/>
      <c r="F71" s="107" t="s">
        <v>71</v>
      </c>
      <c r="G71" s="105" t="s">
        <v>72</v>
      </c>
    </row>
    <row r="72" spans="1:10" ht="18.75" customHeight="1">
      <c r="A72" s="166"/>
      <c r="B72" s="167"/>
      <c r="C72" s="168"/>
      <c r="D72" s="169"/>
      <c r="F72" s="170"/>
      <c r="G72" s="171"/>
    </row>
    <row r="73" spans="1:10" ht="19.5" customHeight="1">
      <c r="A73" s="114" t="s">
        <v>95</v>
      </c>
      <c r="B73" s="115"/>
      <c r="C73" s="141">
        <f>SUM(C74:C76)</f>
        <v>44337000000</v>
      </c>
      <c r="D73" s="119">
        <f>SUM(D74:D76)</f>
        <v>44337000000</v>
      </c>
      <c r="E73" s="117"/>
      <c r="F73" s="118">
        <f>SUM(F74:F76)</f>
        <v>44452000000</v>
      </c>
      <c r="G73" s="119">
        <f>SUM(G74:G76)</f>
        <v>44452000000</v>
      </c>
    </row>
    <row r="74" spans="1:10" ht="15" customHeight="1">
      <c r="A74" s="121" t="s">
        <v>102</v>
      </c>
      <c r="B74" s="115"/>
      <c r="C74" s="143">
        <v>44337000000</v>
      </c>
      <c r="D74" s="125">
        <v>44337000000</v>
      </c>
      <c r="E74" s="117"/>
      <c r="F74" s="124">
        <v>44452000000</v>
      </c>
      <c r="G74" s="125">
        <v>44452000000</v>
      </c>
      <c r="J74" s="97"/>
    </row>
    <row r="75" spans="1:10" ht="15.75">
      <c r="A75" s="121" t="s">
        <v>75</v>
      </c>
      <c r="B75" s="115"/>
      <c r="C75" s="122"/>
      <c r="D75" s="123"/>
      <c r="E75" s="117"/>
      <c r="F75" s="124">
        <v>0</v>
      </c>
      <c r="G75" s="125">
        <v>0</v>
      </c>
    </row>
    <row r="76" spans="1:10" ht="18.75" customHeight="1">
      <c r="A76" s="121" t="s">
        <v>103</v>
      </c>
      <c r="B76" s="115"/>
      <c r="C76" s="122">
        <v>0</v>
      </c>
      <c r="D76" s="123">
        <v>0</v>
      </c>
      <c r="E76" s="117"/>
      <c r="F76" s="124">
        <v>0</v>
      </c>
      <c r="G76" s="125">
        <v>0</v>
      </c>
    </row>
    <row r="77" spans="1:10" ht="18.75" customHeight="1">
      <c r="A77" s="134"/>
      <c r="B77" s="115"/>
      <c r="C77" s="135"/>
      <c r="D77" s="136"/>
      <c r="E77" s="117"/>
      <c r="F77" s="137"/>
      <c r="G77" s="138"/>
    </row>
    <row r="78" spans="1:10" ht="9" customHeight="1">
      <c r="A78" s="121"/>
      <c r="B78" s="115"/>
      <c r="C78" s="122"/>
      <c r="D78" s="123"/>
      <c r="E78" s="117"/>
      <c r="F78" s="124"/>
      <c r="G78" s="125"/>
    </row>
    <row r="79" spans="1:10" ht="13.5" customHeight="1">
      <c r="A79" s="114" t="s">
        <v>104</v>
      </c>
      <c r="B79" s="115"/>
      <c r="C79" s="133">
        <f>SUM(C80:C81)</f>
        <v>99475025000</v>
      </c>
      <c r="D79" s="119">
        <f>SUM(D80:D81)</f>
        <v>99475025000</v>
      </c>
      <c r="E79" s="117"/>
      <c r="F79" s="133">
        <f>SUM(F80:F81)</f>
        <v>100164187000</v>
      </c>
      <c r="G79" s="119">
        <f>SUM(G80:G81)</f>
        <v>100164187000</v>
      </c>
    </row>
    <row r="80" spans="1:10" ht="20.25" customHeight="1">
      <c r="A80" s="121" t="s">
        <v>105</v>
      </c>
      <c r="B80" s="115"/>
      <c r="C80" s="488">
        <v>87830025000</v>
      </c>
      <c r="D80" s="172">
        <f>C80</f>
        <v>87830025000</v>
      </c>
      <c r="E80" s="117"/>
      <c r="F80" s="132">
        <v>88194187000</v>
      </c>
      <c r="G80" s="172">
        <f>F80</f>
        <v>88194187000</v>
      </c>
    </row>
    <row r="81" spans="1:7" ht="15.75">
      <c r="A81" s="121" t="s">
        <v>106</v>
      </c>
      <c r="B81" s="115"/>
      <c r="C81" s="132">
        <v>11645000000</v>
      </c>
      <c r="D81" s="125">
        <f>C81</f>
        <v>11645000000</v>
      </c>
      <c r="E81" s="117"/>
      <c r="F81" s="132">
        <v>11970000000</v>
      </c>
      <c r="G81" s="125">
        <f>F81</f>
        <v>11970000000</v>
      </c>
    </row>
    <row r="82" spans="1:7" ht="16.5" thickBot="1">
      <c r="A82" s="148"/>
      <c r="B82" s="115"/>
      <c r="C82" s="173"/>
      <c r="D82" s="174"/>
      <c r="E82" s="126"/>
      <c r="F82" s="175"/>
      <c r="G82" s="176"/>
    </row>
    <row r="83" spans="1:7" ht="16.5" thickBot="1">
      <c r="A83" s="177"/>
      <c r="C83" s="94"/>
      <c r="D83" s="94"/>
      <c r="E83" s="94"/>
      <c r="F83" s="94"/>
      <c r="G83" s="94"/>
    </row>
    <row r="84" spans="1:7" ht="31.5" customHeight="1" thickBot="1">
      <c r="A84" s="155" t="s">
        <v>107</v>
      </c>
      <c r="B84" s="140"/>
      <c r="C84" s="156">
        <f>C73+C79</f>
        <v>143812025000</v>
      </c>
      <c r="D84" s="157">
        <f>D73+D79</f>
        <v>143812025000</v>
      </c>
      <c r="E84" s="94"/>
      <c r="F84" s="158">
        <f>F73+F79</f>
        <v>144616187000</v>
      </c>
      <c r="G84" s="157">
        <f>G73+G79</f>
        <v>144616187000</v>
      </c>
    </row>
    <row r="86" spans="1:7" ht="13.5" thickBot="1"/>
    <row r="87" spans="1:7" ht="15.75">
      <c r="A87" s="178" t="s">
        <v>108</v>
      </c>
      <c r="C87" s="179"/>
      <c r="D87" s="180"/>
      <c r="F87" s="181"/>
      <c r="G87" s="180"/>
    </row>
    <row r="88" spans="1:7" ht="16.5" thickBot="1">
      <c r="A88" s="148" t="s">
        <v>109</v>
      </c>
      <c r="B88" s="153"/>
      <c r="C88" s="182">
        <f>'tab 1-2'!C74</f>
        <v>201319332</v>
      </c>
      <c r="D88" s="183">
        <f>'tab 1-2'!D74</f>
        <v>204260139</v>
      </c>
      <c r="E88" s="117"/>
      <c r="F88" s="184">
        <f>'tab 1-2'!F74</f>
        <v>231998380</v>
      </c>
      <c r="G88" s="185">
        <f>'tab 1-2'!G74</f>
        <v>234939187</v>
      </c>
    </row>
    <row r="89" spans="1:7">
      <c r="A89" s="598" t="s">
        <v>110</v>
      </c>
      <c r="B89" s="599"/>
      <c r="C89" s="599"/>
      <c r="D89" s="599"/>
    </row>
  </sheetData>
  <mergeCells count="12">
    <mergeCell ref="A89:D89"/>
    <mergeCell ref="A2:G2"/>
    <mergeCell ref="A3:G3"/>
    <mergeCell ref="A4:G4"/>
    <mergeCell ref="A5:G5"/>
    <mergeCell ref="C8:D8"/>
    <mergeCell ref="F8:G8"/>
    <mergeCell ref="A66:G66"/>
    <mergeCell ref="A67:G67"/>
    <mergeCell ref="A68:G68"/>
    <mergeCell ref="C70:D70"/>
    <mergeCell ref="F70:G70"/>
  </mergeCells>
  <printOptions horizontalCentered="1"/>
  <pageMargins left="0.15748031496062992" right="0.15748031496062992" top="0.98425196850393704" bottom="0.98425196850393704" header="0.51181102362204722" footer="0.51181102362204722"/>
  <pageSetup paperSize="8" scale="64" orientation="portrait" r:id="rId1"/>
  <headerFooter alignWithMargins="0">
    <oddHeader>&amp;LSG/SAFI1&amp;R&amp;D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A1:K80"/>
  <sheetViews>
    <sheetView view="pageLayout" topLeftCell="A38" zoomScaleNormal="80" workbookViewId="0">
      <selection activeCell="G74" sqref="G74"/>
    </sheetView>
  </sheetViews>
  <sheetFormatPr baseColWidth="10" defaultRowHeight="12.75"/>
  <cols>
    <col min="1" max="1" width="72.28515625" style="259" customWidth="1"/>
    <col min="2" max="2" width="0.42578125" style="200" customWidth="1"/>
    <col min="3" max="3" width="24.85546875" style="200" customWidth="1"/>
    <col min="4" max="4" width="26.85546875" style="200" bestFit="1" customWidth="1"/>
    <col min="5" max="5" width="2.7109375" style="200" customWidth="1"/>
    <col min="6" max="6" width="22.28515625" style="200" customWidth="1"/>
    <col min="7" max="7" width="27.28515625" style="200" bestFit="1" customWidth="1"/>
    <col min="8" max="8" width="20.140625" style="200" customWidth="1"/>
    <col min="9" max="9" width="21.42578125" style="200" customWidth="1"/>
    <col min="10" max="10" width="19.5703125" style="200" customWidth="1"/>
    <col min="11" max="11" width="18.42578125" style="200" customWidth="1"/>
    <col min="12" max="256" width="11.42578125" style="200"/>
    <col min="257" max="257" width="72.28515625" style="200" customWidth="1"/>
    <col min="258" max="258" width="0.42578125" style="200" customWidth="1"/>
    <col min="259" max="259" width="20.5703125" style="200" customWidth="1"/>
    <col min="260" max="260" width="26.85546875" style="200" bestFit="1" customWidth="1"/>
    <col min="261" max="261" width="2.7109375" style="200" customWidth="1"/>
    <col min="262" max="262" width="20" style="200" customWidth="1"/>
    <col min="263" max="263" width="27.28515625" style="200" bestFit="1" customWidth="1"/>
    <col min="264" max="264" width="20.140625" style="200" customWidth="1"/>
    <col min="265" max="265" width="21.42578125" style="200" customWidth="1"/>
    <col min="266" max="266" width="19.5703125" style="200" customWidth="1"/>
    <col min="267" max="512" width="11.42578125" style="200"/>
    <col min="513" max="513" width="72.28515625" style="200" customWidth="1"/>
    <col min="514" max="514" width="0.42578125" style="200" customWidth="1"/>
    <col min="515" max="515" width="20.5703125" style="200" customWidth="1"/>
    <col min="516" max="516" width="26.85546875" style="200" bestFit="1" customWidth="1"/>
    <col min="517" max="517" width="2.7109375" style="200" customWidth="1"/>
    <col min="518" max="518" width="20" style="200" customWidth="1"/>
    <col min="519" max="519" width="27.28515625" style="200" bestFit="1" customWidth="1"/>
    <col min="520" max="520" width="20.140625" style="200" customWidth="1"/>
    <col min="521" max="521" width="21.42578125" style="200" customWidth="1"/>
    <col min="522" max="522" width="19.5703125" style="200" customWidth="1"/>
    <col min="523" max="768" width="11.42578125" style="200"/>
    <col min="769" max="769" width="72.28515625" style="200" customWidth="1"/>
    <col min="770" max="770" width="0.42578125" style="200" customWidth="1"/>
    <col min="771" max="771" width="20.5703125" style="200" customWidth="1"/>
    <col min="772" max="772" width="26.85546875" style="200" bestFit="1" customWidth="1"/>
    <col min="773" max="773" width="2.7109375" style="200" customWidth="1"/>
    <col min="774" max="774" width="20" style="200" customWidth="1"/>
    <col min="775" max="775" width="27.28515625" style="200" bestFit="1" customWidth="1"/>
    <col min="776" max="776" width="20.140625" style="200" customWidth="1"/>
    <col min="777" max="777" width="21.42578125" style="200" customWidth="1"/>
    <col min="778" max="778" width="19.5703125" style="200" customWidth="1"/>
    <col min="779" max="1024" width="11.42578125" style="200"/>
    <col min="1025" max="1025" width="72.28515625" style="200" customWidth="1"/>
    <col min="1026" max="1026" width="0.42578125" style="200" customWidth="1"/>
    <col min="1027" max="1027" width="20.5703125" style="200" customWidth="1"/>
    <col min="1028" max="1028" width="26.85546875" style="200" bestFit="1" customWidth="1"/>
    <col min="1029" max="1029" width="2.7109375" style="200" customWidth="1"/>
    <col min="1030" max="1030" width="20" style="200" customWidth="1"/>
    <col min="1031" max="1031" width="27.28515625" style="200" bestFit="1" customWidth="1"/>
    <col min="1032" max="1032" width="20.140625" style="200" customWidth="1"/>
    <col min="1033" max="1033" width="21.42578125" style="200" customWidth="1"/>
    <col min="1034" max="1034" width="19.5703125" style="200" customWidth="1"/>
    <col min="1035" max="1280" width="11.42578125" style="200"/>
    <col min="1281" max="1281" width="72.28515625" style="200" customWidth="1"/>
    <col min="1282" max="1282" width="0.42578125" style="200" customWidth="1"/>
    <col min="1283" max="1283" width="20.5703125" style="200" customWidth="1"/>
    <col min="1284" max="1284" width="26.85546875" style="200" bestFit="1" customWidth="1"/>
    <col min="1285" max="1285" width="2.7109375" style="200" customWidth="1"/>
    <col min="1286" max="1286" width="20" style="200" customWidth="1"/>
    <col min="1287" max="1287" width="27.28515625" style="200" bestFit="1" customWidth="1"/>
    <col min="1288" max="1288" width="20.140625" style="200" customWidth="1"/>
    <col min="1289" max="1289" width="21.42578125" style="200" customWidth="1"/>
    <col min="1290" max="1290" width="19.5703125" style="200" customWidth="1"/>
    <col min="1291" max="1536" width="11.42578125" style="200"/>
    <col min="1537" max="1537" width="72.28515625" style="200" customWidth="1"/>
    <col min="1538" max="1538" width="0.42578125" style="200" customWidth="1"/>
    <col min="1539" max="1539" width="20.5703125" style="200" customWidth="1"/>
    <col min="1540" max="1540" width="26.85546875" style="200" bestFit="1" customWidth="1"/>
    <col min="1541" max="1541" width="2.7109375" style="200" customWidth="1"/>
    <col min="1542" max="1542" width="20" style="200" customWidth="1"/>
    <col min="1543" max="1543" width="27.28515625" style="200" bestFit="1" customWidth="1"/>
    <col min="1544" max="1544" width="20.140625" style="200" customWidth="1"/>
    <col min="1545" max="1545" width="21.42578125" style="200" customWidth="1"/>
    <col min="1546" max="1546" width="19.5703125" style="200" customWidth="1"/>
    <col min="1547" max="1792" width="11.42578125" style="200"/>
    <col min="1793" max="1793" width="72.28515625" style="200" customWidth="1"/>
    <col min="1794" max="1794" width="0.42578125" style="200" customWidth="1"/>
    <col min="1795" max="1795" width="20.5703125" style="200" customWidth="1"/>
    <col min="1796" max="1796" width="26.85546875" style="200" bestFit="1" customWidth="1"/>
    <col min="1797" max="1797" width="2.7109375" style="200" customWidth="1"/>
    <col min="1798" max="1798" width="20" style="200" customWidth="1"/>
    <col min="1799" max="1799" width="27.28515625" style="200" bestFit="1" customWidth="1"/>
    <col min="1800" max="1800" width="20.140625" style="200" customWidth="1"/>
    <col min="1801" max="1801" width="21.42578125" style="200" customWidth="1"/>
    <col min="1802" max="1802" width="19.5703125" style="200" customWidth="1"/>
    <col min="1803" max="2048" width="11.42578125" style="200"/>
    <col min="2049" max="2049" width="72.28515625" style="200" customWidth="1"/>
    <col min="2050" max="2050" width="0.42578125" style="200" customWidth="1"/>
    <col min="2051" max="2051" width="20.5703125" style="200" customWidth="1"/>
    <col min="2052" max="2052" width="26.85546875" style="200" bestFit="1" customWidth="1"/>
    <col min="2053" max="2053" width="2.7109375" style="200" customWidth="1"/>
    <col min="2054" max="2054" width="20" style="200" customWidth="1"/>
    <col min="2055" max="2055" width="27.28515625" style="200" bestFit="1" customWidth="1"/>
    <col min="2056" max="2056" width="20.140625" style="200" customWidth="1"/>
    <col min="2057" max="2057" width="21.42578125" style="200" customWidth="1"/>
    <col min="2058" max="2058" width="19.5703125" style="200" customWidth="1"/>
    <col min="2059" max="2304" width="11.42578125" style="200"/>
    <col min="2305" max="2305" width="72.28515625" style="200" customWidth="1"/>
    <col min="2306" max="2306" width="0.42578125" style="200" customWidth="1"/>
    <col min="2307" max="2307" width="20.5703125" style="200" customWidth="1"/>
    <col min="2308" max="2308" width="26.85546875" style="200" bestFit="1" customWidth="1"/>
    <col min="2309" max="2309" width="2.7109375" style="200" customWidth="1"/>
    <col min="2310" max="2310" width="20" style="200" customWidth="1"/>
    <col min="2311" max="2311" width="27.28515625" style="200" bestFit="1" customWidth="1"/>
    <col min="2312" max="2312" width="20.140625" style="200" customWidth="1"/>
    <col min="2313" max="2313" width="21.42578125" style="200" customWidth="1"/>
    <col min="2314" max="2314" width="19.5703125" style="200" customWidth="1"/>
    <col min="2315" max="2560" width="11.42578125" style="200"/>
    <col min="2561" max="2561" width="72.28515625" style="200" customWidth="1"/>
    <col min="2562" max="2562" width="0.42578125" style="200" customWidth="1"/>
    <col min="2563" max="2563" width="20.5703125" style="200" customWidth="1"/>
    <col min="2564" max="2564" width="26.85546875" style="200" bestFit="1" customWidth="1"/>
    <col min="2565" max="2565" width="2.7109375" style="200" customWidth="1"/>
    <col min="2566" max="2566" width="20" style="200" customWidth="1"/>
    <col min="2567" max="2567" width="27.28515625" style="200" bestFit="1" customWidth="1"/>
    <col min="2568" max="2568" width="20.140625" style="200" customWidth="1"/>
    <col min="2569" max="2569" width="21.42578125" style="200" customWidth="1"/>
    <col min="2570" max="2570" width="19.5703125" style="200" customWidth="1"/>
    <col min="2571" max="2816" width="11.42578125" style="200"/>
    <col min="2817" max="2817" width="72.28515625" style="200" customWidth="1"/>
    <col min="2818" max="2818" width="0.42578125" style="200" customWidth="1"/>
    <col min="2819" max="2819" width="20.5703125" style="200" customWidth="1"/>
    <col min="2820" max="2820" width="26.85546875" style="200" bestFit="1" customWidth="1"/>
    <col min="2821" max="2821" width="2.7109375" style="200" customWidth="1"/>
    <col min="2822" max="2822" width="20" style="200" customWidth="1"/>
    <col min="2823" max="2823" width="27.28515625" style="200" bestFit="1" customWidth="1"/>
    <col min="2824" max="2824" width="20.140625" style="200" customWidth="1"/>
    <col min="2825" max="2825" width="21.42578125" style="200" customWidth="1"/>
    <col min="2826" max="2826" width="19.5703125" style="200" customWidth="1"/>
    <col min="2827" max="3072" width="11.42578125" style="200"/>
    <col min="3073" max="3073" width="72.28515625" style="200" customWidth="1"/>
    <col min="3074" max="3074" width="0.42578125" style="200" customWidth="1"/>
    <col min="3075" max="3075" width="20.5703125" style="200" customWidth="1"/>
    <col min="3076" max="3076" width="26.85546875" style="200" bestFit="1" customWidth="1"/>
    <col min="3077" max="3077" width="2.7109375" style="200" customWidth="1"/>
    <col min="3078" max="3078" width="20" style="200" customWidth="1"/>
    <col min="3079" max="3079" width="27.28515625" style="200" bestFit="1" customWidth="1"/>
    <col min="3080" max="3080" width="20.140625" style="200" customWidth="1"/>
    <col min="3081" max="3081" width="21.42578125" style="200" customWidth="1"/>
    <col min="3082" max="3082" width="19.5703125" style="200" customWidth="1"/>
    <col min="3083" max="3328" width="11.42578125" style="200"/>
    <col min="3329" max="3329" width="72.28515625" style="200" customWidth="1"/>
    <col min="3330" max="3330" width="0.42578125" style="200" customWidth="1"/>
    <col min="3331" max="3331" width="20.5703125" style="200" customWidth="1"/>
    <col min="3332" max="3332" width="26.85546875" style="200" bestFit="1" customWidth="1"/>
    <col min="3333" max="3333" width="2.7109375" style="200" customWidth="1"/>
    <col min="3334" max="3334" width="20" style="200" customWidth="1"/>
    <col min="3335" max="3335" width="27.28515625" style="200" bestFit="1" customWidth="1"/>
    <col min="3336" max="3336" width="20.140625" style="200" customWidth="1"/>
    <col min="3337" max="3337" width="21.42578125" style="200" customWidth="1"/>
    <col min="3338" max="3338" width="19.5703125" style="200" customWidth="1"/>
    <col min="3339" max="3584" width="11.42578125" style="200"/>
    <col min="3585" max="3585" width="72.28515625" style="200" customWidth="1"/>
    <col min="3586" max="3586" width="0.42578125" style="200" customWidth="1"/>
    <col min="3587" max="3587" width="20.5703125" style="200" customWidth="1"/>
    <col min="3588" max="3588" width="26.85546875" style="200" bestFit="1" customWidth="1"/>
    <col min="3589" max="3589" width="2.7109375" style="200" customWidth="1"/>
    <col min="3590" max="3590" width="20" style="200" customWidth="1"/>
    <col min="3591" max="3591" width="27.28515625" style="200" bestFit="1" customWidth="1"/>
    <col min="3592" max="3592" width="20.140625" style="200" customWidth="1"/>
    <col min="3593" max="3593" width="21.42578125" style="200" customWidth="1"/>
    <col min="3594" max="3594" width="19.5703125" style="200" customWidth="1"/>
    <col min="3595" max="3840" width="11.42578125" style="200"/>
    <col min="3841" max="3841" width="72.28515625" style="200" customWidth="1"/>
    <col min="3842" max="3842" width="0.42578125" style="200" customWidth="1"/>
    <col min="3843" max="3843" width="20.5703125" style="200" customWidth="1"/>
    <col min="3844" max="3844" width="26.85546875" style="200" bestFit="1" customWidth="1"/>
    <col min="3845" max="3845" width="2.7109375" style="200" customWidth="1"/>
    <col min="3846" max="3846" width="20" style="200" customWidth="1"/>
    <col min="3847" max="3847" width="27.28515625" style="200" bestFit="1" customWidth="1"/>
    <col min="3848" max="3848" width="20.140625" style="200" customWidth="1"/>
    <col min="3849" max="3849" width="21.42578125" style="200" customWidth="1"/>
    <col min="3850" max="3850" width="19.5703125" style="200" customWidth="1"/>
    <col min="3851" max="4096" width="11.42578125" style="200"/>
    <col min="4097" max="4097" width="72.28515625" style="200" customWidth="1"/>
    <col min="4098" max="4098" width="0.42578125" style="200" customWidth="1"/>
    <col min="4099" max="4099" width="20.5703125" style="200" customWidth="1"/>
    <col min="4100" max="4100" width="26.85546875" style="200" bestFit="1" customWidth="1"/>
    <col min="4101" max="4101" width="2.7109375" style="200" customWidth="1"/>
    <col min="4102" max="4102" width="20" style="200" customWidth="1"/>
    <col min="4103" max="4103" width="27.28515625" style="200" bestFit="1" customWidth="1"/>
    <col min="4104" max="4104" width="20.140625" style="200" customWidth="1"/>
    <col min="4105" max="4105" width="21.42578125" style="200" customWidth="1"/>
    <col min="4106" max="4106" width="19.5703125" style="200" customWidth="1"/>
    <col min="4107" max="4352" width="11.42578125" style="200"/>
    <col min="4353" max="4353" width="72.28515625" style="200" customWidth="1"/>
    <col min="4354" max="4354" width="0.42578125" style="200" customWidth="1"/>
    <col min="4355" max="4355" width="20.5703125" style="200" customWidth="1"/>
    <col min="4356" max="4356" width="26.85546875" style="200" bestFit="1" customWidth="1"/>
    <col min="4357" max="4357" width="2.7109375" style="200" customWidth="1"/>
    <col min="4358" max="4358" width="20" style="200" customWidth="1"/>
    <col min="4359" max="4359" width="27.28515625" style="200" bestFit="1" customWidth="1"/>
    <col min="4360" max="4360" width="20.140625" style="200" customWidth="1"/>
    <col min="4361" max="4361" width="21.42578125" style="200" customWidth="1"/>
    <col min="4362" max="4362" width="19.5703125" style="200" customWidth="1"/>
    <col min="4363" max="4608" width="11.42578125" style="200"/>
    <col min="4609" max="4609" width="72.28515625" style="200" customWidth="1"/>
    <col min="4610" max="4610" width="0.42578125" style="200" customWidth="1"/>
    <col min="4611" max="4611" width="20.5703125" style="200" customWidth="1"/>
    <col min="4612" max="4612" width="26.85546875" style="200" bestFit="1" customWidth="1"/>
    <col min="4613" max="4613" width="2.7109375" style="200" customWidth="1"/>
    <col min="4614" max="4614" width="20" style="200" customWidth="1"/>
    <col min="4615" max="4615" width="27.28515625" style="200" bestFit="1" customWidth="1"/>
    <col min="4616" max="4616" width="20.140625" style="200" customWidth="1"/>
    <col min="4617" max="4617" width="21.42578125" style="200" customWidth="1"/>
    <col min="4618" max="4618" width="19.5703125" style="200" customWidth="1"/>
    <col min="4619" max="4864" width="11.42578125" style="200"/>
    <col min="4865" max="4865" width="72.28515625" style="200" customWidth="1"/>
    <col min="4866" max="4866" width="0.42578125" style="200" customWidth="1"/>
    <col min="4867" max="4867" width="20.5703125" style="200" customWidth="1"/>
    <col min="4868" max="4868" width="26.85546875" style="200" bestFit="1" customWidth="1"/>
    <col min="4869" max="4869" width="2.7109375" style="200" customWidth="1"/>
    <col min="4870" max="4870" width="20" style="200" customWidth="1"/>
    <col min="4871" max="4871" width="27.28515625" style="200" bestFit="1" customWidth="1"/>
    <col min="4872" max="4872" width="20.140625" style="200" customWidth="1"/>
    <col min="4873" max="4873" width="21.42578125" style="200" customWidth="1"/>
    <col min="4874" max="4874" width="19.5703125" style="200" customWidth="1"/>
    <col min="4875" max="5120" width="11.42578125" style="200"/>
    <col min="5121" max="5121" width="72.28515625" style="200" customWidth="1"/>
    <col min="5122" max="5122" width="0.42578125" style="200" customWidth="1"/>
    <col min="5123" max="5123" width="20.5703125" style="200" customWidth="1"/>
    <col min="5124" max="5124" width="26.85546875" style="200" bestFit="1" customWidth="1"/>
    <col min="5125" max="5125" width="2.7109375" style="200" customWidth="1"/>
    <col min="5126" max="5126" width="20" style="200" customWidth="1"/>
    <col min="5127" max="5127" width="27.28515625" style="200" bestFit="1" customWidth="1"/>
    <col min="5128" max="5128" width="20.140625" style="200" customWidth="1"/>
    <col min="5129" max="5129" width="21.42578125" style="200" customWidth="1"/>
    <col min="5130" max="5130" width="19.5703125" style="200" customWidth="1"/>
    <col min="5131" max="5376" width="11.42578125" style="200"/>
    <col min="5377" max="5377" width="72.28515625" style="200" customWidth="1"/>
    <col min="5378" max="5378" width="0.42578125" style="200" customWidth="1"/>
    <col min="5379" max="5379" width="20.5703125" style="200" customWidth="1"/>
    <col min="5380" max="5380" width="26.85546875" style="200" bestFit="1" customWidth="1"/>
    <col min="5381" max="5381" width="2.7109375" style="200" customWidth="1"/>
    <col min="5382" max="5382" width="20" style="200" customWidth="1"/>
    <col min="5383" max="5383" width="27.28515625" style="200" bestFit="1" customWidth="1"/>
    <col min="5384" max="5384" width="20.140625" style="200" customWidth="1"/>
    <col min="5385" max="5385" width="21.42578125" style="200" customWidth="1"/>
    <col min="5386" max="5386" width="19.5703125" style="200" customWidth="1"/>
    <col min="5387" max="5632" width="11.42578125" style="200"/>
    <col min="5633" max="5633" width="72.28515625" style="200" customWidth="1"/>
    <col min="5634" max="5634" width="0.42578125" style="200" customWidth="1"/>
    <col min="5635" max="5635" width="20.5703125" style="200" customWidth="1"/>
    <col min="5636" max="5636" width="26.85546875" style="200" bestFit="1" customWidth="1"/>
    <col min="5637" max="5637" width="2.7109375" style="200" customWidth="1"/>
    <col min="5638" max="5638" width="20" style="200" customWidth="1"/>
    <col min="5639" max="5639" width="27.28515625" style="200" bestFit="1" customWidth="1"/>
    <col min="5640" max="5640" width="20.140625" style="200" customWidth="1"/>
    <col min="5641" max="5641" width="21.42578125" style="200" customWidth="1"/>
    <col min="5642" max="5642" width="19.5703125" style="200" customWidth="1"/>
    <col min="5643" max="5888" width="11.42578125" style="200"/>
    <col min="5889" max="5889" width="72.28515625" style="200" customWidth="1"/>
    <col min="5890" max="5890" width="0.42578125" style="200" customWidth="1"/>
    <col min="5891" max="5891" width="20.5703125" style="200" customWidth="1"/>
    <col min="5892" max="5892" width="26.85546875" style="200" bestFit="1" customWidth="1"/>
    <col min="5893" max="5893" width="2.7109375" style="200" customWidth="1"/>
    <col min="5894" max="5894" width="20" style="200" customWidth="1"/>
    <col min="5895" max="5895" width="27.28515625" style="200" bestFit="1" customWidth="1"/>
    <col min="5896" max="5896" width="20.140625" style="200" customWidth="1"/>
    <col min="5897" max="5897" width="21.42578125" style="200" customWidth="1"/>
    <col min="5898" max="5898" width="19.5703125" style="200" customWidth="1"/>
    <col min="5899" max="6144" width="11.42578125" style="200"/>
    <col min="6145" max="6145" width="72.28515625" style="200" customWidth="1"/>
    <col min="6146" max="6146" width="0.42578125" style="200" customWidth="1"/>
    <col min="6147" max="6147" width="20.5703125" style="200" customWidth="1"/>
    <col min="6148" max="6148" width="26.85546875" style="200" bestFit="1" customWidth="1"/>
    <col min="6149" max="6149" width="2.7109375" style="200" customWidth="1"/>
    <col min="6150" max="6150" width="20" style="200" customWidth="1"/>
    <col min="6151" max="6151" width="27.28515625" style="200" bestFit="1" customWidth="1"/>
    <col min="6152" max="6152" width="20.140625" style="200" customWidth="1"/>
    <col min="6153" max="6153" width="21.42578125" style="200" customWidth="1"/>
    <col min="6154" max="6154" width="19.5703125" style="200" customWidth="1"/>
    <col min="6155" max="6400" width="11.42578125" style="200"/>
    <col min="6401" max="6401" width="72.28515625" style="200" customWidth="1"/>
    <col min="6402" max="6402" width="0.42578125" style="200" customWidth="1"/>
    <col min="6403" max="6403" width="20.5703125" style="200" customWidth="1"/>
    <col min="6404" max="6404" width="26.85546875" style="200" bestFit="1" customWidth="1"/>
    <col min="6405" max="6405" width="2.7109375" style="200" customWidth="1"/>
    <col min="6406" max="6406" width="20" style="200" customWidth="1"/>
    <col min="6407" max="6407" width="27.28515625" style="200" bestFit="1" customWidth="1"/>
    <col min="6408" max="6408" width="20.140625" style="200" customWidth="1"/>
    <col min="6409" max="6409" width="21.42578125" style="200" customWidth="1"/>
    <col min="6410" max="6410" width="19.5703125" style="200" customWidth="1"/>
    <col min="6411" max="6656" width="11.42578125" style="200"/>
    <col min="6657" max="6657" width="72.28515625" style="200" customWidth="1"/>
    <col min="6658" max="6658" width="0.42578125" style="200" customWidth="1"/>
    <col min="6659" max="6659" width="20.5703125" style="200" customWidth="1"/>
    <col min="6660" max="6660" width="26.85546875" style="200" bestFit="1" customWidth="1"/>
    <col min="6661" max="6661" width="2.7109375" style="200" customWidth="1"/>
    <col min="6662" max="6662" width="20" style="200" customWidth="1"/>
    <col min="6663" max="6663" width="27.28515625" style="200" bestFit="1" customWidth="1"/>
    <col min="6664" max="6664" width="20.140625" style="200" customWidth="1"/>
    <col min="6665" max="6665" width="21.42578125" style="200" customWidth="1"/>
    <col min="6666" max="6666" width="19.5703125" style="200" customWidth="1"/>
    <col min="6667" max="6912" width="11.42578125" style="200"/>
    <col min="6913" max="6913" width="72.28515625" style="200" customWidth="1"/>
    <col min="6914" max="6914" width="0.42578125" style="200" customWidth="1"/>
    <col min="6915" max="6915" width="20.5703125" style="200" customWidth="1"/>
    <col min="6916" max="6916" width="26.85546875" style="200" bestFit="1" customWidth="1"/>
    <col min="6917" max="6917" width="2.7109375" style="200" customWidth="1"/>
    <col min="6918" max="6918" width="20" style="200" customWidth="1"/>
    <col min="6919" max="6919" width="27.28515625" style="200" bestFit="1" customWidth="1"/>
    <col min="6920" max="6920" width="20.140625" style="200" customWidth="1"/>
    <col min="6921" max="6921" width="21.42578125" style="200" customWidth="1"/>
    <col min="6922" max="6922" width="19.5703125" style="200" customWidth="1"/>
    <col min="6923" max="7168" width="11.42578125" style="200"/>
    <col min="7169" max="7169" width="72.28515625" style="200" customWidth="1"/>
    <col min="7170" max="7170" width="0.42578125" style="200" customWidth="1"/>
    <col min="7171" max="7171" width="20.5703125" style="200" customWidth="1"/>
    <col min="7172" max="7172" width="26.85546875" style="200" bestFit="1" customWidth="1"/>
    <col min="7173" max="7173" width="2.7109375" style="200" customWidth="1"/>
    <col min="7174" max="7174" width="20" style="200" customWidth="1"/>
    <col min="7175" max="7175" width="27.28515625" style="200" bestFit="1" customWidth="1"/>
    <col min="7176" max="7176" width="20.140625" style="200" customWidth="1"/>
    <col min="7177" max="7177" width="21.42578125" style="200" customWidth="1"/>
    <col min="7178" max="7178" width="19.5703125" style="200" customWidth="1"/>
    <col min="7179" max="7424" width="11.42578125" style="200"/>
    <col min="7425" max="7425" width="72.28515625" style="200" customWidth="1"/>
    <col min="7426" max="7426" width="0.42578125" style="200" customWidth="1"/>
    <col min="7427" max="7427" width="20.5703125" style="200" customWidth="1"/>
    <col min="7428" max="7428" width="26.85546875" style="200" bestFit="1" customWidth="1"/>
    <col min="7429" max="7429" width="2.7109375" style="200" customWidth="1"/>
    <col min="7430" max="7430" width="20" style="200" customWidth="1"/>
    <col min="7431" max="7431" width="27.28515625" style="200" bestFit="1" customWidth="1"/>
    <col min="7432" max="7432" width="20.140625" style="200" customWidth="1"/>
    <col min="7433" max="7433" width="21.42578125" style="200" customWidth="1"/>
    <col min="7434" max="7434" width="19.5703125" style="200" customWidth="1"/>
    <col min="7435" max="7680" width="11.42578125" style="200"/>
    <col min="7681" max="7681" width="72.28515625" style="200" customWidth="1"/>
    <col min="7682" max="7682" width="0.42578125" style="200" customWidth="1"/>
    <col min="7683" max="7683" width="20.5703125" style="200" customWidth="1"/>
    <col min="7684" max="7684" width="26.85546875" style="200" bestFit="1" customWidth="1"/>
    <col min="7685" max="7685" width="2.7109375" style="200" customWidth="1"/>
    <col min="7686" max="7686" width="20" style="200" customWidth="1"/>
    <col min="7687" max="7687" width="27.28515625" style="200" bestFit="1" customWidth="1"/>
    <col min="7688" max="7688" width="20.140625" style="200" customWidth="1"/>
    <col min="7689" max="7689" width="21.42578125" style="200" customWidth="1"/>
    <col min="7690" max="7690" width="19.5703125" style="200" customWidth="1"/>
    <col min="7691" max="7936" width="11.42578125" style="200"/>
    <col min="7937" max="7937" width="72.28515625" style="200" customWidth="1"/>
    <col min="7938" max="7938" width="0.42578125" style="200" customWidth="1"/>
    <col min="7939" max="7939" width="20.5703125" style="200" customWidth="1"/>
    <col min="7940" max="7940" width="26.85546875" style="200" bestFit="1" customWidth="1"/>
    <col min="7941" max="7941" width="2.7109375" style="200" customWidth="1"/>
    <col min="7942" max="7942" width="20" style="200" customWidth="1"/>
    <col min="7943" max="7943" width="27.28515625" style="200" bestFit="1" customWidth="1"/>
    <col min="7944" max="7944" width="20.140625" style="200" customWidth="1"/>
    <col min="7945" max="7945" width="21.42578125" style="200" customWidth="1"/>
    <col min="7946" max="7946" width="19.5703125" style="200" customWidth="1"/>
    <col min="7947" max="8192" width="11.42578125" style="200"/>
    <col min="8193" max="8193" width="72.28515625" style="200" customWidth="1"/>
    <col min="8194" max="8194" width="0.42578125" style="200" customWidth="1"/>
    <col min="8195" max="8195" width="20.5703125" style="200" customWidth="1"/>
    <col min="8196" max="8196" width="26.85546875" style="200" bestFit="1" customWidth="1"/>
    <col min="8197" max="8197" width="2.7109375" style="200" customWidth="1"/>
    <col min="8198" max="8198" width="20" style="200" customWidth="1"/>
    <col min="8199" max="8199" width="27.28515625" style="200" bestFit="1" customWidth="1"/>
    <col min="8200" max="8200" width="20.140625" style="200" customWidth="1"/>
    <col min="8201" max="8201" width="21.42578125" style="200" customWidth="1"/>
    <col min="8202" max="8202" width="19.5703125" style="200" customWidth="1"/>
    <col min="8203" max="8448" width="11.42578125" style="200"/>
    <col min="8449" max="8449" width="72.28515625" style="200" customWidth="1"/>
    <col min="8450" max="8450" width="0.42578125" style="200" customWidth="1"/>
    <col min="8451" max="8451" width="20.5703125" style="200" customWidth="1"/>
    <col min="8452" max="8452" width="26.85546875" style="200" bestFit="1" customWidth="1"/>
    <col min="8453" max="8453" width="2.7109375" style="200" customWidth="1"/>
    <col min="8454" max="8454" width="20" style="200" customWidth="1"/>
    <col min="8455" max="8455" width="27.28515625" style="200" bestFit="1" customWidth="1"/>
    <col min="8456" max="8456" width="20.140625" style="200" customWidth="1"/>
    <col min="8457" max="8457" width="21.42578125" style="200" customWidth="1"/>
    <col min="8458" max="8458" width="19.5703125" style="200" customWidth="1"/>
    <col min="8459" max="8704" width="11.42578125" style="200"/>
    <col min="8705" max="8705" width="72.28515625" style="200" customWidth="1"/>
    <col min="8706" max="8706" width="0.42578125" style="200" customWidth="1"/>
    <col min="8707" max="8707" width="20.5703125" style="200" customWidth="1"/>
    <col min="8708" max="8708" width="26.85546875" style="200" bestFit="1" customWidth="1"/>
    <col min="8709" max="8709" width="2.7109375" style="200" customWidth="1"/>
    <col min="8710" max="8710" width="20" style="200" customWidth="1"/>
    <col min="8711" max="8711" width="27.28515625" style="200" bestFit="1" customWidth="1"/>
    <col min="8712" max="8712" width="20.140625" style="200" customWidth="1"/>
    <col min="8713" max="8713" width="21.42578125" style="200" customWidth="1"/>
    <col min="8714" max="8714" width="19.5703125" style="200" customWidth="1"/>
    <col min="8715" max="8960" width="11.42578125" style="200"/>
    <col min="8961" max="8961" width="72.28515625" style="200" customWidth="1"/>
    <col min="8962" max="8962" width="0.42578125" style="200" customWidth="1"/>
    <col min="8963" max="8963" width="20.5703125" style="200" customWidth="1"/>
    <col min="8964" max="8964" width="26.85546875" style="200" bestFit="1" customWidth="1"/>
    <col min="8965" max="8965" width="2.7109375" style="200" customWidth="1"/>
    <col min="8966" max="8966" width="20" style="200" customWidth="1"/>
    <col min="8967" max="8967" width="27.28515625" style="200" bestFit="1" customWidth="1"/>
    <col min="8968" max="8968" width="20.140625" style="200" customWidth="1"/>
    <col min="8969" max="8969" width="21.42578125" style="200" customWidth="1"/>
    <col min="8970" max="8970" width="19.5703125" style="200" customWidth="1"/>
    <col min="8971" max="9216" width="11.42578125" style="200"/>
    <col min="9217" max="9217" width="72.28515625" style="200" customWidth="1"/>
    <col min="9218" max="9218" width="0.42578125" style="200" customWidth="1"/>
    <col min="9219" max="9219" width="20.5703125" style="200" customWidth="1"/>
    <col min="9220" max="9220" width="26.85546875" style="200" bestFit="1" customWidth="1"/>
    <col min="9221" max="9221" width="2.7109375" style="200" customWidth="1"/>
    <col min="9222" max="9222" width="20" style="200" customWidth="1"/>
    <col min="9223" max="9223" width="27.28515625" style="200" bestFit="1" customWidth="1"/>
    <col min="9224" max="9224" width="20.140625" style="200" customWidth="1"/>
    <col min="9225" max="9225" width="21.42578125" style="200" customWidth="1"/>
    <col min="9226" max="9226" width="19.5703125" style="200" customWidth="1"/>
    <col min="9227" max="9472" width="11.42578125" style="200"/>
    <col min="9473" max="9473" width="72.28515625" style="200" customWidth="1"/>
    <col min="9474" max="9474" width="0.42578125" style="200" customWidth="1"/>
    <col min="9475" max="9475" width="20.5703125" style="200" customWidth="1"/>
    <col min="9476" max="9476" width="26.85546875" style="200" bestFit="1" customWidth="1"/>
    <col min="9477" max="9477" width="2.7109375" style="200" customWidth="1"/>
    <col min="9478" max="9478" width="20" style="200" customWidth="1"/>
    <col min="9479" max="9479" width="27.28515625" style="200" bestFit="1" customWidth="1"/>
    <col min="9480" max="9480" width="20.140625" style="200" customWidth="1"/>
    <col min="9481" max="9481" width="21.42578125" style="200" customWidth="1"/>
    <col min="9482" max="9482" width="19.5703125" style="200" customWidth="1"/>
    <col min="9483" max="9728" width="11.42578125" style="200"/>
    <col min="9729" max="9729" width="72.28515625" style="200" customWidth="1"/>
    <col min="9730" max="9730" width="0.42578125" style="200" customWidth="1"/>
    <col min="9731" max="9731" width="20.5703125" style="200" customWidth="1"/>
    <col min="9732" max="9732" width="26.85546875" style="200" bestFit="1" customWidth="1"/>
    <col min="9733" max="9733" width="2.7109375" style="200" customWidth="1"/>
    <col min="9734" max="9734" width="20" style="200" customWidth="1"/>
    <col min="9735" max="9735" width="27.28515625" style="200" bestFit="1" customWidth="1"/>
    <col min="9736" max="9736" width="20.140625" style="200" customWidth="1"/>
    <col min="9737" max="9737" width="21.42578125" style="200" customWidth="1"/>
    <col min="9738" max="9738" width="19.5703125" style="200" customWidth="1"/>
    <col min="9739" max="9984" width="11.42578125" style="200"/>
    <col min="9985" max="9985" width="72.28515625" style="200" customWidth="1"/>
    <col min="9986" max="9986" width="0.42578125" style="200" customWidth="1"/>
    <col min="9987" max="9987" width="20.5703125" style="200" customWidth="1"/>
    <col min="9988" max="9988" width="26.85546875" style="200" bestFit="1" customWidth="1"/>
    <col min="9989" max="9989" width="2.7109375" style="200" customWidth="1"/>
    <col min="9990" max="9990" width="20" style="200" customWidth="1"/>
    <col min="9991" max="9991" width="27.28515625" style="200" bestFit="1" customWidth="1"/>
    <col min="9992" max="9992" width="20.140625" style="200" customWidth="1"/>
    <col min="9993" max="9993" width="21.42578125" style="200" customWidth="1"/>
    <col min="9994" max="9994" width="19.5703125" style="200" customWidth="1"/>
    <col min="9995" max="10240" width="11.42578125" style="200"/>
    <col min="10241" max="10241" width="72.28515625" style="200" customWidth="1"/>
    <col min="10242" max="10242" width="0.42578125" style="200" customWidth="1"/>
    <col min="10243" max="10243" width="20.5703125" style="200" customWidth="1"/>
    <col min="10244" max="10244" width="26.85546875" style="200" bestFit="1" customWidth="1"/>
    <col min="10245" max="10245" width="2.7109375" style="200" customWidth="1"/>
    <col min="10246" max="10246" width="20" style="200" customWidth="1"/>
    <col min="10247" max="10247" width="27.28515625" style="200" bestFit="1" customWidth="1"/>
    <col min="10248" max="10248" width="20.140625" style="200" customWidth="1"/>
    <col min="10249" max="10249" width="21.42578125" style="200" customWidth="1"/>
    <col min="10250" max="10250" width="19.5703125" style="200" customWidth="1"/>
    <col min="10251" max="10496" width="11.42578125" style="200"/>
    <col min="10497" max="10497" width="72.28515625" style="200" customWidth="1"/>
    <col min="10498" max="10498" width="0.42578125" style="200" customWidth="1"/>
    <col min="10499" max="10499" width="20.5703125" style="200" customWidth="1"/>
    <col min="10500" max="10500" width="26.85546875" style="200" bestFit="1" customWidth="1"/>
    <col min="10501" max="10501" width="2.7109375" style="200" customWidth="1"/>
    <col min="10502" max="10502" width="20" style="200" customWidth="1"/>
    <col min="10503" max="10503" width="27.28515625" style="200" bestFit="1" customWidth="1"/>
    <col min="10504" max="10504" width="20.140625" style="200" customWidth="1"/>
    <col min="10505" max="10505" width="21.42578125" style="200" customWidth="1"/>
    <col min="10506" max="10506" width="19.5703125" style="200" customWidth="1"/>
    <col min="10507" max="10752" width="11.42578125" style="200"/>
    <col min="10753" max="10753" width="72.28515625" style="200" customWidth="1"/>
    <col min="10754" max="10754" width="0.42578125" style="200" customWidth="1"/>
    <col min="10755" max="10755" width="20.5703125" style="200" customWidth="1"/>
    <col min="10756" max="10756" width="26.85546875" style="200" bestFit="1" customWidth="1"/>
    <col min="10757" max="10757" width="2.7109375" style="200" customWidth="1"/>
    <col min="10758" max="10758" width="20" style="200" customWidth="1"/>
    <col min="10759" max="10759" width="27.28515625" style="200" bestFit="1" customWidth="1"/>
    <col min="10760" max="10760" width="20.140625" style="200" customWidth="1"/>
    <col min="10761" max="10761" width="21.42578125" style="200" customWidth="1"/>
    <col min="10762" max="10762" width="19.5703125" style="200" customWidth="1"/>
    <col min="10763" max="11008" width="11.42578125" style="200"/>
    <col min="11009" max="11009" width="72.28515625" style="200" customWidth="1"/>
    <col min="11010" max="11010" width="0.42578125" style="200" customWidth="1"/>
    <col min="11011" max="11011" width="20.5703125" style="200" customWidth="1"/>
    <col min="11012" max="11012" width="26.85546875" style="200" bestFit="1" customWidth="1"/>
    <col min="11013" max="11013" width="2.7109375" style="200" customWidth="1"/>
    <col min="11014" max="11014" width="20" style="200" customWidth="1"/>
    <col min="11015" max="11015" width="27.28515625" style="200" bestFit="1" customWidth="1"/>
    <col min="11016" max="11016" width="20.140625" style="200" customWidth="1"/>
    <col min="11017" max="11017" width="21.42578125" style="200" customWidth="1"/>
    <col min="11018" max="11018" width="19.5703125" style="200" customWidth="1"/>
    <col min="11019" max="11264" width="11.42578125" style="200"/>
    <col min="11265" max="11265" width="72.28515625" style="200" customWidth="1"/>
    <col min="11266" max="11266" width="0.42578125" style="200" customWidth="1"/>
    <col min="11267" max="11267" width="20.5703125" style="200" customWidth="1"/>
    <col min="11268" max="11268" width="26.85546875" style="200" bestFit="1" customWidth="1"/>
    <col min="11269" max="11269" width="2.7109375" style="200" customWidth="1"/>
    <col min="11270" max="11270" width="20" style="200" customWidth="1"/>
    <col min="11271" max="11271" width="27.28515625" style="200" bestFit="1" customWidth="1"/>
    <col min="11272" max="11272" width="20.140625" style="200" customWidth="1"/>
    <col min="11273" max="11273" width="21.42578125" style="200" customWidth="1"/>
    <col min="11274" max="11274" width="19.5703125" style="200" customWidth="1"/>
    <col min="11275" max="11520" width="11.42578125" style="200"/>
    <col min="11521" max="11521" width="72.28515625" style="200" customWidth="1"/>
    <col min="11522" max="11522" width="0.42578125" style="200" customWidth="1"/>
    <col min="11523" max="11523" width="20.5703125" style="200" customWidth="1"/>
    <col min="11524" max="11524" width="26.85546875" style="200" bestFit="1" customWidth="1"/>
    <col min="11525" max="11525" width="2.7109375" style="200" customWidth="1"/>
    <col min="11526" max="11526" width="20" style="200" customWidth="1"/>
    <col min="11527" max="11527" width="27.28515625" style="200" bestFit="1" customWidth="1"/>
    <col min="11528" max="11528" width="20.140625" style="200" customWidth="1"/>
    <col min="11529" max="11529" width="21.42578125" style="200" customWidth="1"/>
    <col min="11530" max="11530" width="19.5703125" style="200" customWidth="1"/>
    <col min="11531" max="11776" width="11.42578125" style="200"/>
    <col min="11777" max="11777" width="72.28515625" style="200" customWidth="1"/>
    <col min="11778" max="11778" width="0.42578125" style="200" customWidth="1"/>
    <col min="11779" max="11779" width="20.5703125" style="200" customWidth="1"/>
    <col min="11780" max="11780" width="26.85546875" style="200" bestFit="1" customWidth="1"/>
    <col min="11781" max="11781" width="2.7109375" style="200" customWidth="1"/>
    <col min="11782" max="11782" width="20" style="200" customWidth="1"/>
    <col min="11783" max="11783" width="27.28515625" style="200" bestFit="1" customWidth="1"/>
    <col min="11784" max="11784" width="20.140625" style="200" customWidth="1"/>
    <col min="11785" max="11785" width="21.42578125" style="200" customWidth="1"/>
    <col min="11786" max="11786" width="19.5703125" style="200" customWidth="1"/>
    <col min="11787" max="12032" width="11.42578125" style="200"/>
    <col min="12033" max="12033" width="72.28515625" style="200" customWidth="1"/>
    <col min="12034" max="12034" width="0.42578125" style="200" customWidth="1"/>
    <col min="12035" max="12035" width="20.5703125" style="200" customWidth="1"/>
    <col min="12036" max="12036" width="26.85546875" style="200" bestFit="1" customWidth="1"/>
    <col min="12037" max="12037" width="2.7109375" style="200" customWidth="1"/>
    <col min="12038" max="12038" width="20" style="200" customWidth="1"/>
    <col min="12039" max="12039" width="27.28515625" style="200" bestFit="1" customWidth="1"/>
    <col min="12040" max="12040" width="20.140625" style="200" customWidth="1"/>
    <col min="12041" max="12041" width="21.42578125" style="200" customWidth="1"/>
    <col min="12042" max="12042" width="19.5703125" style="200" customWidth="1"/>
    <col min="12043" max="12288" width="11.42578125" style="200"/>
    <col min="12289" max="12289" width="72.28515625" style="200" customWidth="1"/>
    <col min="12290" max="12290" width="0.42578125" style="200" customWidth="1"/>
    <col min="12291" max="12291" width="20.5703125" style="200" customWidth="1"/>
    <col min="12292" max="12292" width="26.85546875" style="200" bestFit="1" customWidth="1"/>
    <col min="12293" max="12293" width="2.7109375" style="200" customWidth="1"/>
    <col min="12294" max="12294" width="20" style="200" customWidth="1"/>
    <col min="12295" max="12295" width="27.28515625" style="200" bestFit="1" customWidth="1"/>
    <col min="12296" max="12296" width="20.140625" style="200" customWidth="1"/>
    <col min="12297" max="12297" width="21.42578125" style="200" customWidth="1"/>
    <col min="12298" max="12298" width="19.5703125" style="200" customWidth="1"/>
    <col min="12299" max="12544" width="11.42578125" style="200"/>
    <col min="12545" max="12545" width="72.28515625" style="200" customWidth="1"/>
    <col min="12546" max="12546" width="0.42578125" style="200" customWidth="1"/>
    <col min="12547" max="12547" width="20.5703125" style="200" customWidth="1"/>
    <col min="12548" max="12548" width="26.85546875" style="200" bestFit="1" customWidth="1"/>
    <col min="12549" max="12549" width="2.7109375" style="200" customWidth="1"/>
    <col min="12550" max="12550" width="20" style="200" customWidth="1"/>
    <col min="12551" max="12551" width="27.28515625" style="200" bestFit="1" customWidth="1"/>
    <col min="12552" max="12552" width="20.140625" style="200" customWidth="1"/>
    <col min="12553" max="12553" width="21.42578125" style="200" customWidth="1"/>
    <col min="12554" max="12554" width="19.5703125" style="200" customWidth="1"/>
    <col min="12555" max="12800" width="11.42578125" style="200"/>
    <col min="12801" max="12801" width="72.28515625" style="200" customWidth="1"/>
    <col min="12802" max="12802" width="0.42578125" style="200" customWidth="1"/>
    <col min="12803" max="12803" width="20.5703125" style="200" customWidth="1"/>
    <col min="12804" max="12804" width="26.85546875" style="200" bestFit="1" customWidth="1"/>
    <col min="12805" max="12805" width="2.7109375" style="200" customWidth="1"/>
    <col min="12806" max="12806" width="20" style="200" customWidth="1"/>
    <col min="12807" max="12807" width="27.28515625" style="200" bestFit="1" customWidth="1"/>
    <col min="12808" max="12808" width="20.140625" style="200" customWidth="1"/>
    <col min="12809" max="12809" width="21.42578125" style="200" customWidth="1"/>
    <col min="12810" max="12810" width="19.5703125" style="200" customWidth="1"/>
    <col min="12811" max="13056" width="11.42578125" style="200"/>
    <col min="13057" max="13057" width="72.28515625" style="200" customWidth="1"/>
    <col min="13058" max="13058" width="0.42578125" style="200" customWidth="1"/>
    <col min="13059" max="13059" width="20.5703125" style="200" customWidth="1"/>
    <col min="13060" max="13060" width="26.85546875" style="200" bestFit="1" customWidth="1"/>
    <col min="13061" max="13061" width="2.7109375" style="200" customWidth="1"/>
    <col min="13062" max="13062" width="20" style="200" customWidth="1"/>
    <col min="13063" max="13063" width="27.28515625" style="200" bestFit="1" customWidth="1"/>
    <col min="13064" max="13064" width="20.140625" style="200" customWidth="1"/>
    <col min="13065" max="13065" width="21.42578125" style="200" customWidth="1"/>
    <col min="13066" max="13066" width="19.5703125" style="200" customWidth="1"/>
    <col min="13067" max="13312" width="11.42578125" style="200"/>
    <col min="13313" max="13313" width="72.28515625" style="200" customWidth="1"/>
    <col min="13314" max="13314" width="0.42578125" style="200" customWidth="1"/>
    <col min="13315" max="13315" width="20.5703125" style="200" customWidth="1"/>
    <col min="13316" max="13316" width="26.85546875" style="200" bestFit="1" customWidth="1"/>
    <col min="13317" max="13317" width="2.7109375" style="200" customWidth="1"/>
    <col min="13318" max="13318" width="20" style="200" customWidth="1"/>
    <col min="13319" max="13319" width="27.28515625" style="200" bestFit="1" customWidth="1"/>
    <col min="13320" max="13320" width="20.140625" style="200" customWidth="1"/>
    <col min="13321" max="13321" width="21.42578125" style="200" customWidth="1"/>
    <col min="13322" max="13322" width="19.5703125" style="200" customWidth="1"/>
    <col min="13323" max="13568" width="11.42578125" style="200"/>
    <col min="13569" max="13569" width="72.28515625" style="200" customWidth="1"/>
    <col min="13570" max="13570" width="0.42578125" style="200" customWidth="1"/>
    <col min="13571" max="13571" width="20.5703125" style="200" customWidth="1"/>
    <col min="13572" max="13572" width="26.85546875" style="200" bestFit="1" customWidth="1"/>
    <col min="13573" max="13573" width="2.7109375" style="200" customWidth="1"/>
    <col min="13574" max="13574" width="20" style="200" customWidth="1"/>
    <col min="13575" max="13575" width="27.28515625" style="200" bestFit="1" customWidth="1"/>
    <col min="13576" max="13576" width="20.140625" style="200" customWidth="1"/>
    <col min="13577" max="13577" width="21.42578125" style="200" customWidth="1"/>
    <col min="13578" max="13578" width="19.5703125" style="200" customWidth="1"/>
    <col min="13579" max="13824" width="11.42578125" style="200"/>
    <col min="13825" max="13825" width="72.28515625" style="200" customWidth="1"/>
    <col min="13826" max="13826" width="0.42578125" style="200" customWidth="1"/>
    <col min="13827" max="13827" width="20.5703125" style="200" customWidth="1"/>
    <col min="13828" max="13828" width="26.85546875" style="200" bestFit="1" customWidth="1"/>
    <col min="13829" max="13829" width="2.7109375" style="200" customWidth="1"/>
    <col min="13830" max="13830" width="20" style="200" customWidth="1"/>
    <col min="13831" max="13831" width="27.28515625" style="200" bestFit="1" customWidth="1"/>
    <col min="13832" max="13832" width="20.140625" style="200" customWidth="1"/>
    <col min="13833" max="13833" width="21.42578125" style="200" customWidth="1"/>
    <col min="13834" max="13834" width="19.5703125" style="200" customWidth="1"/>
    <col min="13835" max="14080" width="11.42578125" style="200"/>
    <col min="14081" max="14081" width="72.28515625" style="200" customWidth="1"/>
    <col min="14082" max="14082" width="0.42578125" style="200" customWidth="1"/>
    <col min="14083" max="14083" width="20.5703125" style="200" customWidth="1"/>
    <col min="14084" max="14084" width="26.85546875" style="200" bestFit="1" customWidth="1"/>
    <col min="14085" max="14085" width="2.7109375" style="200" customWidth="1"/>
    <col min="14086" max="14086" width="20" style="200" customWidth="1"/>
    <col min="14087" max="14087" width="27.28515625" style="200" bestFit="1" customWidth="1"/>
    <col min="14088" max="14088" width="20.140625" style="200" customWidth="1"/>
    <col min="14089" max="14089" width="21.42578125" style="200" customWidth="1"/>
    <col min="14090" max="14090" width="19.5703125" style="200" customWidth="1"/>
    <col min="14091" max="14336" width="11.42578125" style="200"/>
    <col min="14337" max="14337" width="72.28515625" style="200" customWidth="1"/>
    <col min="14338" max="14338" width="0.42578125" style="200" customWidth="1"/>
    <col min="14339" max="14339" width="20.5703125" style="200" customWidth="1"/>
    <col min="14340" max="14340" width="26.85546875" style="200" bestFit="1" customWidth="1"/>
    <col min="14341" max="14341" width="2.7109375" style="200" customWidth="1"/>
    <col min="14342" max="14342" width="20" style="200" customWidth="1"/>
    <col min="14343" max="14343" width="27.28515625" style="200" bestFit="1" customWidth="1"/>
    <col min="14344" max="14344" width="20.140625" style="200" customWidth="1"/>
    <col min="14345" max="14345" width="21.42578125" style="200" customWidth="1"/>
    <col min="14346" max="14346" width="19.5703125" style="200" customWidth="1"/>
    <col min="14347" max="14592" width="11.42578125" style="200"/>
    <col min="14593" max="14593" width="72.28515625" style="200" customWidth="1"/>
    <col min="14594" max="14594" width="0.42578125" style="200" customWidth="1"/>
    <col min="14595" max="14595" width="20.5703125" style="200" customWidth="1"/>
    <col min="14596" max="14596" width="26.85546875" style="200" bestFit="1" customWidth="1"/>
    <col min="14597" max="14597" width="2.7109375" style="200" customWidth="1"/>
    <col min="14598" max="14598" width="20" style="200" customWidth="1"/>
    <col min="14599" max="14599" width="27.28515625" style="200" bestFit="1" customWidth="1"/>
    <col min="14600" max="14600" width="20.140625" style="200" customWidth="1"/>
    <col min="14601" max="14601" width="21.42578125" style="200" customWidth="1"/>
    <col min="14602" max="14602" width="19.5703125" style="200" customWidth="1"/>
    <col min="14603" max="14848" width="11.42578125" style="200"/>
    <col min="14849" max="14849" width="72.28515625" style="200" customWidth="1"/>
    <col min="14850" max="14850" width="0.42578125" style="200" customWidth="1"/>
    <col min="14851" max="14851" width="20.5703125" style="200" customWidth="1"/>
    <col min="14852" max="14852" width="26.85546875" style="200" bestFit="1" customWidth="1"/>
    <col min="14853" max="14853" width="2.7109375" style="200" customWidth="1"/>
    <col min="14854" max="14854" width="20" style="200" customWidth="1"/>
    <col min="14855" max="14855" width="27.28515625" style="200" bestFit="1" customWidth="1"/>
    <col min="14856" max="14856" width="20.140625" style="200" customWidth="1"/>
    <col min="14857" max="14857" width="21.42578125" style="200" customWidth="1"/>
    <col min="14858" max="14858" width="19.5703125" style="200" customWidth="1"/>
    <col min="14859" max="15104" width="11.42578125" style="200"/>
    <col min="15105" max="15105" width="72.28515625" style="200" customWidth="1"/>
    <col min="15106" max="15106" width="0.42578125" style="200" customWidth="1"/>
    <col min="15107" max="15107" width="20.5703125" style="200" customWidth="1"/>
    <col min="15108" max="15108" width="26.85546875" style="200" bestFit="1" customWidth="1"/>
    <col min="15109" max="15109" width="2.7109375" style="200" customWidth="1"/>
    <col min="15110" max="15110" width="20" style="200" customWidth="1"/>
    <col min="15111" max="15111" width="27.28515625" style="200" bestFit="1" customWidth="1"/>
    <col min="15112" max="15112" width="20.140625" style="200" customWidth="1"/>
    <col min="15113" max="15113" width="21.42578125" style="200" customWidth="1"/>
    <col min="15114" max="15114" width="19.5703125" style="200" customWidth="1"/>
    <col min="15115" max="15360" width="11.42578125" style="200"/>
    <col min="15361" max="15361" width="72.28515625" style="200" customWidth="1"/>
    <col min="15362" max="15362" width="0.42578125" style="200" customWidth="1"/>
    <col min="15363" max="15363" width="20.5703125" style="200" customWidth="1"/>
    <col min="15364" max="15364" width="26.85546875" style="200" bestFit="1" customWidth="1"/>
    <col min="15365" max="15365" width="2.7109375" style="200" customWidth="1"/>
    <col min="15366" max="15366" width="20" style="200" customWidth="1"/>
    <col min="15367" max="15367" width="27.28515625" style="200" bestFit="1" customWidth="1"/>
    <col min="15368" max="15368" width="20.140625" style="200" customWidth="1"/>
    <col min="15369" max="15369" width="21.42578125" style="200" customWidth="1"/>
    <col min="15370" max="15370" width="19.5703125" style="200" customWidth="1"/>
    <col min="15371" max="15616" width="11.42578125" style="200"/>
    <col min="15617" max="15617" width="72.28515625" style="200" customWidth="1"/>
    <col min="15618" max="15618" width="0.42578125" style="200" customWidth="1"/>
    <col min="15619" max="15619" width="20.5703125" style="200" customWidth="1"/>
    <col min="15620" max="15620" width="26.85546875" style="200" bestFit="1" customWidth="1"/>
    <col min="15621" max="15621" width="2.7109375" style="200" customWidth="1"/>
    <col min="15622" max="15622" width="20" style="200" customWidth="1"/>
    <col min="15623" max="15623" width="27.28515625" style="200" bestFit="1" customWidth="1"/>
    <col min="15624" max="15624" width="20.140625" style="200" customWidth="1"/>
    <col min="15625" max="15625" width="21.42578125" style="200" customWidth="1"/>
    <col min="15626" max="15626" width="19.5703125" style="200" customWidth="1"/>
    <col min="15627" max="15872" width="11.42578125" style="200"/>
    <col min="15873" max="15873" width="72.28515625" style="200" customWidth="1"/>
    <col min="15874" max="15874" width="0.42578125" style="200" customWidth="1"/>
    <col min="15875" max="15875" width="20.5703125" style="200" customWidth="1"/>
    <col min="15876" max="15876" width="26.85546875" style="200" bestFit="1" customWidth="1"/>
    <col min="15877" max="15877" width="2.7109375" style="200" customWidth="1"/>
    <col min="15878" max="15878" width="20" style="200" customWidth="1"/>
    <col min="15879" max="15879" width="27.28515625" style="200" bestFit="1" customWidth="1"/>
    <col min="15880" max="15880" width="20.140625" style="200" customWidth="1"/>
    <col min="15881" max="15881" width="21.42578125" style="200" customWidth="1"/>
    <col min="15882" max="15882" width="19.5703125" style="200" customWidth="1"/>
    <col min="15883" max="16128" width="11.42578125" style="200"/>
    <col min="16129" max="16129" width="72.28515625" style="200" customWidth="1"/>
    <col min="16130" max="16130" width="0.42578125" style="200" customWidth="1"/>
    <col min="16131" max="16131" width="20.5703125" style="200" customWidth="1"/>
    <col min="16132" max="16132" width="26.85546875" style="200" bestFit="1" customWidth="1"/>
    <col min="16133" max="16133" width="2.7109375" style="200" customWidth="1"/>
    <col min="16134" max="16134" width="20" style="200" customWidth="1"/>
    <col min="16135" max="16135" width="27.28515625" style="200" bestFit="1" customWidth="1"/>
    <col min="16136" max="16136" width="20.140625" style="200" customWidth="1"/>
    <col min="16137" max="16137" width="21.42578125" style="200" customWidth="1"/>
    <col min="16138" max="16138" width="19.5703125" style="200" customWidth="1"/>
    <col min="16139" max="16384" width="11.42578125" style="200"/>
  </cols>
  <sheetData>
    <row r="1" spans="1:11" ht="20.25">
      <c r="A1" s="199" t="s">
        <v>114</v>
      </c>
    </row>
    <row r="2" spans="1:11" ht="33" customHeight="1">
      <c r="A2" s="604" t="s">
        <v>161</v>
      </c>
      <c r="B2" s="604"/>
      <c r="C2" s="604"/>
      <c r="D2" s="604"/>
      <c r="E2" s="604"/>
      <c r="F2" s="604"/>
      <c r="G2" s="604"/>
    </row>
    <row r="3" spans="1:11" ht="20.100000000000001" customHeight="1">
      <c r="A3" s="600" t="s">
        <v>82</v>
      </c>
      <c r="B3" s="600"/>
      <c r="C3" s="600"/>
      <c r="D3" s="600"/>
      <c r="E3" s="600"/>
      <c r="F3" s="600"/>
      <c r="G3" s="600"/>
    </row>
    <row r="4" spans="1:11" s="201" customFormat="1" ht="22.5">
      <c r="A4" s="604" t="s">
        <v>150</v>
      </c>
      <c r="B4" s="604"/>
      <c r="C4" s="604"/>
      <c r="D4" s="604"/>
      <c r="E4" s="604"/>
      <c r="F4" s="604"/>
      <c r="G4" s="604"/>
    </row>
    <row r="5" spans="1:11" s="201" customFormat="1" ht="22.5">
      <c r="A5" s="604" t="s">
        <v>156</v>
      </c>
      <c r="B5" s="604"/>
      <c r="C5" s="604"/>
      <c r="D5" s="604"/>
      <c r="E5" s="604"/>
      <c r="F5" s="604"/>
      <c r="G5" s="604"/>
    </row>
    <row r="6" spans="1:11" ht="30" customHeight="1">
      <c r="A6" s="202"/>
      <c r="B6" s="203"/>
      <c r="C6" s="203"/>
      <c r="D6" s="203"/>
      <c r="E6" s="203"/>
      <c r="F6" s="203"/>
      <c r="G6" s="203"/>
      <c r="H6" s="204"/>
      <c r="J6" s="204"/>
    </row>
    <row r="7" spans="1:11" ht="30" customHeight="1" thickBot="1">
      <c r="A7" s="202"/>
      <c r="B7" s="203"/>
      <c r="C7" s="203"/>
      <c r="D7" s="203"/>
      <c r="E7" s="203"/>
      <c r="F7" s="203"/>
      <c r="G7" s="203"/>
      <c r="H7" s="204"/>
      <c r="J7" s="204"/>
    </row>
    <row r="8" spans="1:11" s="207" customFormat="1" ht="20.25" customHeight="1">
      <c r="A8" s="205"/>
      <c r="B8" s="471"/>
      <c r="C8" s="605" t="s">
        <v>154</v>
      </c>
      <c r="D8" s="606"/>
      <c r="F8" s="607" t="s">
        <v>155</v>
      </c>
      <c r="G8" s="606"/>
      <c r="H8" s="208"/>
    </row>
    <row r="9" spans="1:11" s="213" customFormat="1" ht="36" customHeight="1">
      <c r="A9" s="209" t="s">
        <v>83</v>
      </c>
      <c r="B9" s="472"/>
      <c r="C9" s="211" t="s">
        <v>71</v>
      </c>
      <c r="D9" s="212" t="s">
        <v>72</v>
      </c>
      <c r="F9" s="214" t="s">
        <v>71</v>
      </c>
      <c r="G9" s="212" t="s">
        <v>72</v>
      </c>
      <c r="H9" s="215"/>
    </row>
    <row r="10" spans="1:11" ht="8.25" customHeight="1">
      <c r="A10" s="216"/>
      <c r="B10" s="473"/>
      <c r="C10" s="474"/>
      <c r="D10" s="217"/>
      <c r="F10" s="218"/>
      <c r="G10" s="217"/>
    </row>
    <row r="11" spans="1:11" ht="21.75" customHeight="1">
      <c r="A11" s="219" t="s">
        <v>108</v>
      </c>
      <c r="B11" s="422"/>
      <c r="C11" s="475">
        <v>11289982780</v>
      </c>
      <c r="D11" s="221">
        <v>11051121940</v>
      </c>
      <c r="E11" s="222"/>
      <c r="F11" s="223">
        <f>F12+F17+F22</f>
        <v>10680227864</v>
      </c>
      <c r="G11" s="224">
        <f>G12+G17+G22</f>
        <v>10517253487</v>
      </c>
      <c r="H11" s="258"/>
      <c r="I11" s="258"/>
      <c r="J11" s="258"/>
      <c r="K11" s="258"/>
    </row>
    <row r="12" spans="1:11" ht="25.5" customHeight="1">
      <c r="A12" s="225" t="s">
        <v>85</v>
      </c>
      <c r="B12" s="422"/>
      <c r="C12" s="470">
        <f>C15+C16</f>
        <v>8312800120</v>
      </c>
      <c r="D12" s="226">
        <f>D15+D16</f>
        <v>8211983811</v>
      </c>
      <c r="E12" s="222"/>
      <c r="F12" s="227">
        <f>F15+F16</f>
        <v>8093585379</v>
      </c>
      <c r="G12" s="228">
        <f>G15+G16</f>
        <v>8008216153</v>
      </c>
    </row>
    <row r="13" spans="1:11" ht="25.5" customHeight="1">
      <c r="A13" s="229" t="s">
        <v>115</v>
      </c>
      <c r="B13" s="422"/>
      <c r="C13" s="476">
        <v>4858461265</v>
      </c>
      <c r="D13" s="231">
        <f>C13</f>
        <v>4858461265</v>
      </c>
      <c r="E13" s="222"/>
      <c r="F13" s="232">
        <v>4742292166</v>
      </c>
      <c r="G13" s="233">
        <v>4742292166</v>
      </c>
      <c r="H13" s="204"/>
      <c r="I13" s="204"/>
      <c r="J13" s="204"/>
    </row>
    <row r="14" spans="1:11" ht="25.5" customHeight="1">
      <c r="A14" s="229" t="s">
        <v>116</v>
      </c>
      <c r="B14" s="422"/>
      <c r="C14" s="476">
        <v>2219214694</v>
      </c>
      <c r="D14" s="231">
        <f>C14</f>
        <v>2219214694</v>
      </c>
      <c r="E14" s="222"/>
      <c r="F14" s="232">
        <v>2182305046</v>
      </c>
      <c r="G14" s="233">
        <v>2182305046</v>
      </c>
    </row>
    <row r="15" spans="1:11" ht="25.5" customHeight="1">
      <c r="A15" s="234" t="s">
        <v>117</v>
      </c>
      <c r="B15" s="422"/>
      <c r="C15" s="477">
        <f>C13+C14</f>
        <v>7077675959</v>
      </c>
      <c r="D15" s="236">
        <f>D13+D14</f>
        <v>7077675959</v>
      </c>
      <c r="E15" s="222"/>
      <c r="F15" s="237">
        <f>F13+F14</f>
        <v>6924597212</v>
      </c>
      <c r="G15" s="238">
        <f>G13+G14</f>
        <v>6924597212</v>
      </c>
      <c r="I15" s="204"/>
    </row>
    <row r="16" spans="1:11" ht="25.5" customHeight="1">
      <c r="A16" s="234" t="s">
        <v>118</v>
      </c>
      <c r="B16" s="422"/>
      <c r="C16" s="478">
        <v>1235124161</v>
      </c>
      <c r="D16" s="240">
        <v>1134307852</v>
      </c>
      <c r="E16" s="222"/>
      <c r="F16" s="241">
        <v>1168988167</v>
      </c>
      <c r="G16" s="242">
        <v>1083618941</v>
      </c>
    </row>
    <row r="17" spans="1:9" ht="25.5" customHeight="1">
      <c r="A17" s="243" t="s">
        <v>86</v>
      </c>
      <c r="B17" s="422"/>
      <c r="C17" s="244">
        <f>C20+C21</f>
        <v>1569907710</v>
      </c>
      <c r="D17" s="245">
        <f>D20+D21</f>
        <v>1582591701</v>
      </c>
      <c r="E17" s="222"/>
      <c r="F17" s="246">
        <f>F20+F21</f>
        <v>1554463750</v>
      </c>
      <c r="G17" s="247">
        <f>G20+G21</f>
        <v>1512362451</v>
      </c>
      <c r="I17" s="204"/>
    </row>
    <row r="18" spans="1:9" ht="25.5" customHeight="1">
      <c r="A18" s="229" t="s">
        <v>115</v>
      </c>
      <c r="B18" s="422"/>
      <c r="C18" s="476">
        <v>788873724</v>
      </c>
      <c r="D18" s="231">
        <f t="shared" ref="D18:D19" si="0">C18</f>
        <v>788873724</v>
      </c>
      <c r="E18" s="222"/>
      <c r="F18" s="232">
        <v>791447976</v>
      </c>
      <c r="G18" s="233">
        <v>791447976</v>
      </c>
    </row>
    <row r="19" spans="1:9" ht="25.5" customHeight="1">
      <c r="A19" s="229" t="s">
        <v>116</v>
      </c>
      <c r="B19" s="422"/>
      <c r="C19" s="476">
        <v>342794308</v>
      </c>
      <c r="D19" s="231">
        <f t="shared" si="0"/>
        <v>342794308</v>
      </c>
      <c r="E19" s="222"/>
      <c r="F19" s="232">
        <v>348791021</v>
      </c>
      <c r="G19" s="233">
        <v>348791021</v>
      </c>
    </row>
    <row r="20" spans="1:9" ht="25.5" customHeight="1">
      <c r="A20" s="234" t="s">
        <v>117</v>
      </c>
      <c r="B20" s="422"/>
      <c r="C20" s="477">
        <f>C18+C19</f>
        <v>1131668032</v>
      </c>
      <c r="D20" s="236">
        <f>D18+D19</f>
        <v>1131668032</v>
      </c>
      <c r="E20" s="222"/>
      <c r="F20" s="237">
        <f>F18+F19</f>
        <v>1140238997</v>
      </c>
      <c r="G20" s="238">
        <f>G18+G19</f>
        <v>1140238997</v>
      </c>
    </row>
    <row r="21" spans="1:9" ht="25.5" customHeight="1">
      <c r="A21" s="234" t="s">
        <v>118</v>
      </c>
      <c r="B21" s="422"/>
      <c r="C21" s="478">
        <v>438239678</v>
      </c>
      <c r="D21" s="240">
        <v>450923669</v>
      </c>
      <c r="E21" s="222"/>
      <c r="F21" s="241">
        <v>414224753</v>
      </c>
      <c r="G21" s="242">
        <v>372123454</v>
      </c>
    </row>
    <row r="22" spans="1:9" ht="25.5" customHeight="1">
      <c r="A22" s="423" t="s">
        <v>152</v>
      </c>
      <c r="B22" s="422"/>
      <c r="C22" s="244">
        <f>C25+C26</f>
        <v>1090714678</v>
      </c>
      <c r="D22" s="245">
        <f>D25+D26</f>
        <v>1054373963</v>
      </c>
      <c r="E22" s="222"/>
      <c r="F22" s="246">
        <f>F25+F26</f>
        <v>1032178735</v>
      </c>
      <c r="G22" s="247">
        <f>G25+G26</f>
        <v>996674883</v>
      </c>
    </row>
    <row r="23" spans="1:9" ht="25.5" customHeight="1">
      <c r="A23" s="229" t="s">
        <v>115</v>
      </c>
      <c r="B23" s="422"/>
      <c r="C23" s="476">
        <v>365907311</v>
      </c>
      <c r="D23" s="231">
        <f t="shared" ref="D23:D24" si="1">C23</f>
        <v>365907311</v>
      </c>
      <c r="E23" s="222"/>
      <c r="F23" s="232">
        <v>354441485</v>
      </c>
      <c r="G23" s="233">
        <v>354441485</v>
      </c>
    </row>
    <row r="24" spans="1:9" ht="25.5" customHeight="1">
      <c r="A24" s="229" t="s">
        <v>116</v>
      </c>
      <c r="B24" s="422"/>
      <c r="C24" s="476">
        <v>145241396</v>
      </c>
      <c r="D24" s="231">
        <f t="shared" si="1"/>
        <v>145241396</v>
      </c>
      <c r="E24" s="222"/>
      <c r="F24" s="232">
        <v>144488998</v>
      </c>
      <c r="G24" s="233">
        <v>144488998</v>
      </c>
    </row>
    <row r="25" spans="1:9" ht="25.5" customHeight="1">
      <c r="A25" s="234" t="s">
        <v>117</v>
      </c>
      <c r="B25" s="422"/>
      <c r="C25" s="477">
        <f>C23+C24</f>
        <v>511148707</v>
      </c>
      <c r="D25" s="236">
        <f>D23+D24</f>
        <v>511148707</v>
      </c>
      <c r="E25" s="222"/>
      <c r="F25" s="237">
        <f>F23+F24</f>
        <v>498930483</v>
      </c>
      <c r="G25" s="238">
        <f>G23+G24</f>
        <v>498930483</v>
      </c>
    </row>
    <row r="26" spans="1:9" ht="23.25" customHeight="1" thickBot="1">
      <c r="A26" s="262" t="s">
        <v>118</v>
      </c>
      <c r="B26" s="479"/>
      <c r="C26" s="276">
        <v>579565971</v>
      </c>
      <c r="D26" s="277">
        <v>543225256</v>
      </c>
      <c r="E26" s="222"/>
      <c r="F26" s="264">
        <v>533248252</v>
      </c>
      <c r="G26" s="263">
        <v>497744400</v>
      </c>
    </row>
    <row r="27" spans="1:9" ht="1.5" hidden="1" customHeight="1">
      <c r="A27" s="469" t="s">
        <v>87</v>
      </c>
      <c r="B27" s="422"/>
      <c r="C27" s="470">
        <v>921452991.64167845</v>
      </c>
      <c r="D27" s="226">
        <v>883302277.10307729</v>
      </c>
      <c r="E27" s="222"/>
      <c r="F27" s="227"/>
      <c r="G27" s="228"/>
    </row>
    <row r="28" spans="1:9" ht="25.5" hidden="1" customHeight="1">
      <c r="A28" s="229" t="s">
        <v>115</v>
      </c>
      <c r="B28" s="220"/>
      <c r="C28" s="230">
        <v>298933745.22973937</v>
      </c>
      <c r="D28" s="231">
        <v>298933745.22973937</v>
      </c>
      <c r="E28" s="222"/>
      <c r="F28" s="232"/>
      <c r="G28" s="233"/>
    </row>
    <row r="29" spans="1:9" ht="25.5" hidden="1" customHeight="1">
      <c r="A29" s="229" t="s">
        <v>116</v>
      </c>
      <c r="B29" s="220"/>
      <c r="C29" s="230">
        <v>132234373.41193905</v>
      </c>
      <c r="D29" s="231">
        <v>132234373.41193905</v>
      </c>
      <c r="E29" s="222"/>
      <c r="F29" s="232"/>
      <c r="G29" s="233"/>
    </row>
    <row r="30" spans="1:9" ht="25.5" hidden="1" customHeight="1">
      <c r="A30" s="234" t="s">
        <v>117</v>
      </c>
      <c r="B30" s="220"/>
      <c r="C30" s="235">
        <v>431168118.64167845</v>
      </c>
      <c r="D30" s="236">
        <v>431168118.64167845</v>
      </c>
      <c r="E30" s="222"/>
      <c r="F30" s="237"/>
      <c r="G30" s="238"/>
    </row>
    <row r="31" spans="1:9" ht="25.5" hidden="1" customHeight="1">
      <c r="A31" s="234" t="s">
        <v>118</v>
      </c>
      <c r="B31" s="220"/>
      <c r="C31" s="239"/>
      <c r="D31" s="240"/>
      <c r="E31" s="222"/>
      <c r="F31" s="241"/>
      <c r="G31" s="242"/>
    </row>
    <row r="32" spans="1:9" ht="25.5" hidden="1" customHeight="1">
      <c r="A32" s="440" t="s">
        <v>88</v>
      </c>
      <c r="B32" s="220"/>
      <c r="C32" s="244">
        <v>181445588.61629462</v>
      </c>
      <c r="D32" s="245">
        <v>183255588.61629462</v>
      </c>
      <c r="E32" s="222"/>
      <c r="F32" s="246"/>
      <c r="G32" s="247"/>
    </row>
    <row r="33" spans="1:8" ht="25.5" hidden="1" customHeight="1">
      <c r="A33" s="229" t="s">
        <v>115</v>
      </c>
      <c r="B33" s="220"/>
      <c r="C33" s="230">
        <v>66973565.95604372</v>
      </c>
      <c r="D33" s="231">
        <v>66973565.95604372</v>
      </c>
      <c r="E33" s="222"/>
      <c r="F33" s="232"/>
      <c r="G33" s="233"/>
    </row>
    <row r="34" spans="1:8" ht="25.5" hidden="1" customHeight="1">
      <c r="A34" s="229" t="s">
        <v>116</v>
      </c>
      <c r="B34" s="220"/>
      <c r="C34" s="230">
        <v>13007022.660250913</v>
      </c>
      <c r="D34" s="231">
        <v>13007022.660250913</v>
      </c>
      <c r="E34" s="222"/>
      <c r="F34" s="232"/>
      <c r="G34" s="233"/>
    </row>
    <row r="35" spans="1:8" ht="25.5" hidden="1" customHeight="1">
      <c r="A35" s="234" t="s">
        <v>117</v>
      </c>
      <c r="B35" s="220"/>
      <c r="C35" s="235">
        <v>79980588.616294637</v>
      </c>
      <c r="D35" s="236">
        <v>79980588.616294637</v>
      </c>
      <c r="E35" s="222"/>
      <c r="F35" s="237"/>
      <c r="G35" s="238"/>
    </row>
    <row r="36" spans="1:8" ht="25.5" hidden="1" customHeight="1">
      <c r="A36" s="432" t="s">
        <v>118</v>
      </c>
      <c r="B36" s="433"/>
      <c r="C36" s="434"/>
      <c r="D36" s="435"/>
      <c r="E36" s="438"/>
      <c r="F36" s="436"/>
      <c r="G36" s="437"/>
    </row>
    <row r="37" spans="1:8" ht="9" hidden="1" customHeight="1">
      <c r="A37" s="489"/>
      <c r="B37" s="258"/>
      <c r="C37" s="490"/>
      <c r="D37" s="490"/>
      <c r="E37" s="248"/>
      <c r="F37" s="491"/>
      <c r="G37" s="491"/>
      <c r="H37" s="492"/>
    </row>
    <row r="38" spans="1:8" ht="5.25" customHeight="1">
      <c r="A38" s="489"/>
      <c r="B38" s="258"/>
      <c r="C38" s="493"/>
      <c r="D38" s="493"/>
      <c r="E38" s="248"/>
      <c r="F38" s="494"/>
      <c r="G38" s="494"/>
      <c r="H38" s="492"/>
    </row>
    <row r="39" spans="1:8" ht="3.75" customHeight="1">
      <c r="A39" s="265"/>
      <c r="B39" s="258"/>
      <c r="C39" s="495"/>
      <c r="D39" s="495"/>
      <c r="E39" s="248"/>
      <c r="F39" s="296"/>
      <c r="G39" s="296"/>
      <c r="H39" s="492"/>
    </row>
    <row r="40" spans="1:8" ht="15.75">
      <c r="A40" s="305" t="s">
        <v>60</v>
      </c>
      <c r="B40" s="424"/>
      <c r="C40" s="425">
        <f>C41+C46+C51</f>
        <v>1771997588</v>
      </c>
      <c r="D40" s="426">
        <f>D41+D46+D51</f>
        <v>1785372363</v>
      </c>
      <c r="E40" s="439"/>
      <c r="F40" s="429">
        <f>F41+F46+F51</f>
        <v>1715550031</v>
      </c>
      <c r="G40" s="426">
        <f>G41+G46+G51</f>
        <v>1701937951</v>
      </c>
    </row>
    <row r="41" spans="1:8" ht="24" customHeight="1">
      <c r="A41" s="225" t="s">
        <v>3</v>
      </c>
      <c r="B41" s="422"/>
      <c r="C41" s="427">
        <f>SUM(C44:C45)</f>
        <v>859547500</v>
      </c>
      <c r="D41" s="228">
        <f>SUM(D44:D45)</f>
        <v>874550892</v>
      </c>
      <c r="E41" s="254"/>
      <c r="F41" s="227">
        <f>SUM(F44:F45)</f>
        <v>851713250</v>
      </c>
      <c r="G41" s="228">
        <f>SUM(G44:G45)</f>
        <v>838352966</v>
      </c>
    </row>
    <row r="42" spans="1:8" ht="24" customHeight="1">
      <c r="A42" s="229" t="s">
        <v>115</v>
      </c>
      <c r="B42" s="422"/>
      <c r="C42" s="428">
        <v>299522661</v>
      </c>
      <c r="D42" s="233">
        <v>299522661</v>
      </c>
      <c r="E42" s="254"/>
      <c r="F42" s="232">
        <v>302099895</v>
      </c>
      <c r="G42" s="233">
        <v>302099895</v>
      </c>
    </row>
    <row r="43" spans="1:8" ht="24" customHeight="1">
      <c r="A43" s="229" t="s">
        <v>116</v>
      </c>
      <c r="B43" s="422"/>
      <c r="C43" s="428">
        <v>112365753</v>
      </c>
      <c r="D43" s="233">
        <v>112365753</v>
      </c>
      <c r="E43" s="254"/>
      <c r="F43" s="232">
        <v>112085397</v>
      </c>
      <c r="G43" s="233">
        <v>112085397</v>
      </c>
    </row>
    <row r="44" spans="1:8" ht="24" customHeight="1">
      <c r="A44" s="234" t="s">
        <v>117</v>
      </c>
      <c r="B44" s="220"/>
      <c r="C44" s="256">
        <f>C42+C43</f>
        <v>411888414</v>
      </c>
      <c r="D44" s="238">
        <f>D42+D43</f>
        <v>411888414</v>
      </c>
      <c r="E44" s="254"/>
      <c r="F44" s="237">
        <f>F42+F43</f>
        <v>414185292</v>
      </c>
      <c r="G44" s="238">
        <f>G42+G43</f>
        <v>414185292</v>
      </c>
    </row>
    <row r="45" spans="1:8" ht="24" customHeight="1">
      <c r="A45" s="234" t="s">
        <v>118</v>
      </c>
      <c r="B45" s="220"/>
      <c r="C45" s="256">
        <v>447659086</v>
      </c>
      <c r="D45" s="238">
        <v>462662478</v>
      </c>
      <c r="E45" s="254"/>
      <c r="F45" s="430">
        <v>437527958</v>
      </c>
      <c r="G45" s="431">
        <v>424167674</v>
      </c>
    </row>
    <row r="46" spans="1:8" ht="24" customHeight="1">
      <c r="A46" s="243" t="s">
        <v>4</v>
      </c>
      <c r="B46" s="220"/>
      <c r="C46" s="257">
        <f>SUM(C49:C50)</f>
        <v>450134096</v>
      </c>
      <c r="D46" s="247">
        <f>SUM(D49:D50)</f>
        <v>448505479</v>
      </c>
      <c r="E46" s="201"/>
      <c r="F46" s="246">
        <f>SUM(F49:F50)</f>
        <v>437227834</v>
      </c>
      <c r="G46" s="247">
        <f>SUM(G49:G50)</f>
        <v>436976038</v>
      </c>
    </row>
    <row r="47" spans="1:8" ht="24" customHeight="1">
      <c r="A47" s="229" t="s">
        <v>115</v>
      </c>
      <c r="B47" s="220"/>
      <c r="C47" s="255">
        <v>275315209</v>
      </c>
      <c r="D47" s="233">
        <v>275315209</v>
      </c>
      <c r="E47" s="201"/>
      <c r="F47" s="232">
        <v>269481208</v>
      </c>
      <c r="G47" s="233">
        <v>269481208</v>
      </c>
    </row>
    <row r="48" spans="1:8" ht="24" customHeight="1">
      <c r="A48" s="229" t="s">
        <v>116</v>
      </c>
      <c r="B48" s="220"/>
      <c r="C48" s="255">
        <v>103633613</v>
      </c>
      <c r="D48" s="233">
        <v>103633613</v>
      </c>
      <c r="E48" s="201"/>
      <c r="F48" s="232">
        <v>101444937</v>
      </c>
      <c r="G48" s="233">
        <v>101444937</v>
      </c>
    </row>
    <row r="49" spans="1:9" ht="24" customHeight="1">
      <c r="A49" s="234" t="s">
        <v>117</v>
      </c>
      <c r="B49" s="220"/>
      <c r="C49" s="256">
        <f>C47+C48</f>
        <v>378948822</v>
      </c>
      <c r="D49" s="238">
        <f>D47+D48</f>
        <v>378948822</v>
      </c>
      <c r="E49" s="201"/>
      <c r="F49" s="237">
        <f>F47+F48</f>
        <v>370926145</v>
      </c>
      <c r="G49" s="238">
        <f>G47+G48</f>
        <v>370926145</v>
      </c>
    </row>
    <row r="50" spans="1:9" ht="24" customHeight="1">
      <c r="A50" s="234" t="s">
        <v>118</v>
      </c>
      <c r="B50" s="220"/>
      <c r="C50" s="256">
        <v>71185274</v>
      </c>
      <c r="D50" s="238">
        <v>69556657</v>
      </c>
      <c r="E50" s="201"/>
      <c r="F50" s="237">
        <v>66301689</v>
      </c>
      <c r="G50" s="238">
        <v>66049893</v>
      </c>
    </row>
    <row r="51" spans="1:9" ht="24" customHeight="1">
      <c r="A51" s="243" t="s">
        <v>5</v>
      </c>
      <c r="B51" s="220"/>
      <c r="C51" s="257">
        <f>SUM(C54:C55)</f>
        <v>462315992</v>
      </c>
      <c r="D51" s="247">
        <f>SUM(D54:D55)</f>
        <v>462315992</v>
      </c>
      <c r="E51" s="254"/>
      <c r="F51" s="246">
        <f>SUM(F54:F55)</f>
        <v>426608947</v>
      </c>
      <c r="G51" s="247">
        <f>SUM(G54:G55)</f>
        <v>426608947</v>
      </c>
      <c r="I51" s="204"/>
    </row>
    <row r="52" spans="1:9" ht="24" customHeight="1">
      <c r="A52" s="229" t="s">
        <v>115</v>
      </c>
      <c r="B52" s="220"/>
      <c r="C52" s="255">
        <v>121273156</v>
      </c>
      <c r="D52" s="233">
        <v>121273156</v>
      </c>
      <c r="E52" s="254"/>
      <c r="F52" s="232">
        <v>120472093</v>
      </c>
      <c r="G52" s="233">
        <v>120472093</v>
      </c>
    </row>
    <row r="53" spans="1:9" ht="24" customHeight="1">
      <c r="A53" s="229" t="s">
        <v>116</v>
      </c>
      <c r="B53" s="220"/>
      <c r="C53" s="255">
        <v>27059054</v>
      </c>
      <c r="D53" s="233">
        <v>27059054</v>
      </c>
      <c r="E53" s="254"/>
      <c r="F53" s="232">
        <v>26281720</v>
      </c>
      <c r="G53" s="233">
        <v>26281720</v>
      </c>
    </row>
    <row r="54" spans="1:9" ht="24" customHeight="1">
      <c r="A54" s="234" t="s">
        <v>117</v>
      </c>
      <c r="B54" s="220"/>
      <c r="C54" s="256">
        <f>C52+C53</f>
        <v>148332210</v>
      </c>
      <c r="D54" s="238">
        <f>D52+D53</f>
        <v>148332210</v>
      </c>
      <c r="E54" s="254"/>
      <c r="F54" s="237">
        <f>F52+F53</f>
        <v>146753813</v>
      </c>
      <c r="G54" s="238">
        <f>G52+G53</f>
        <v>146753813</v>
      </c>
    </row>
    <row r="55" spans="1:9" ht="24" customHeight="1">
      <c r="A55" s="234" t="s">
        <v>118</v>
      </c>
      <c r="B55" s="220"/>
      <c r="C55" s="256">
        <v>313983782</v>
      </c>
      <c r="D55" s="238">
        <v>313983782</v>
      </c>
      <c r="E55" s="254"/>
      <c r="F55" s="237">
        <v>279855134</v>
      </c>
      <c r="G55" s="238">
        <v>279855134</v>
      </c>
    </row>
    <row r="56" spans="1:9" ht="4.5" customHeight="1">
      <c r="A56" s="297"/>
      <c r="B56" s="298"/>
      <c r="C56" s="299"/>
      <c r="D56" s="300"/>
      <c r="E56" s="254"/>
      <c r="F56" s="301"/>
      <c r="G56" s="300"/>
    </row>
    <row r="57" spans="1:9" ht="7.5" customHeight="1">
      <c r="A57" s="265"/>
      <c r="B57" s="258"/>
      <c r="C57" s="296"/>
      <c r="D57" s="296"/>
      <c r="E57" s="254"/>
      <c r="F57" s="296"/>
      <c r="G57" s="296"/>
    </row>
    <row r="58" spans="1:9" ht="3" customHeight="1">
      <c r="A58" s="302"/>
      <c r="B58" s="303"/>
      <c r="C58" s="304"/>
      <c r="D58" s="304"/>
      <c r="E58" s="254"/>
      <c r="F58" s="304"/>
      <c r="G58" s="304"/>
    </row>
    <row r="59" spans="1:9" ht="15.75">
      <c r="A59" s="305" t="s">
        <v>6</v>
      </c>
      <c r="B59" s="306"/>
      <c r="C59" s="249"/>
      <c r="D59" s="250"/>
      <c r="E59" s="248"/>
      <c r="F59" s="251"/>
      <c r="G59" s="252"/>
    </row>
    <row r="60" spans="1:9" ht="24" customHeight="1">
      <c r="A60" s="225" t="s">
        <v>76</v>
      </c>
      <c r="B60" s="258"/>
      <c r="C60" s="253">
        <f>SUM(C63:C64)</f>
        <v>829878490</v>
      </c>
      <c r="D60" s="224">
        <f>SUM(D63:D64)</f>
        <v>877712013</v>
      </c>
      <c r="E60" s="248"/>
      <c r="F60" s="223">
        <f>SUM(F63:F64)</f>
        <v>791933020</v>
      </c>
      <c r="G60" s="224">
        <f>SUM(G63:G64)</f>
        <v>846983057</v>
      </c>
    </row>
    <row r="61" spans="1:9" ht="24" customHeight="1">
      <c r="A61" s="229" t="s">
        <v>115</v>
      </c>
      <c r="B61" s="258"/>
      <c r="C61" s="255">
        <v>74421906</v>
      </c>
      <c r="D61" s="233">
        <v>74421906</v>
      </c>
      <c r="E61" s="248"/>
      <c r="F61" s="232">
        <v>74910899</v>
      </c>
      <c r="G61" s="233">
        <v>74910899</v>
      </c>
    </row>
    <row r="62" spans="1:9" ht="24" customHeight="1">
      <c r="A62" s="229" t="s">
        <v>116</v>
      </c>
      <c r="B62" s="258"/>
      <c r="C62" s="255">
        <v>29231910</v>
      </c>
      <c r="D62" s="233">
        <v>29231910</v>
      </c>
      <c r="E62" s="248"/>
      <c r="F62" s="232">
        <v>29892103</v>
      </c>
      <c r="G62" s="233">
        <v>29892103</v>
      </c>
    </row>
    <row r="63" spans="1:9" ht="24" customHeight="1">
      <c r="A63" s="234" t="s">
        <v>117</v>
      </c>
      <c r="B63" s="258"/>
      <c r="C63" s="256">
        <f>C61+C62</f>
        <v>103653816</v>
      </c>
      <c r="D63" s="238">
        <f>D61+D62</f>
        <v>103653816</v>
      </c>
      <c r="E63" s="248"/>
      <c r="F63" s="237">
        <f>F61+F62</f>
        <v>104803002</v>
      </c>
      <c r="G63" s="238">
        <f>G61+G62</f>
        <v>104803002</v>
      </c>
    </row>
    <row r="64" spans="1:9" ht="24" customHeight="1" thickBot="1">
      <c r="A64" s="262" t="s">
        <v>118</v>
      </c>
      <c r="B64" s="258"/>
      <c r="C64" s="285">
        <v>726224674</v>
      </c>
      <c r="D64" s="284">
        <v>774058197</v>
      </c>
      <c r="E64" s="248"/>
      <c r="F64" s="283">
        <v>687130018</v>
      </c>
      <c r="G64" s="284">
        <v>742180055</v>
      </c>
    </row>
    <row r="65" spans="1:7" ht="15.75">
      <c r="A65" s="265"/>
      <c r="B65" s="258"/>
      <c r="C65" s="266"/>
      <c r="D65" s="266"/>
      <c r="E65" s="248"/>
      <c r="F65" s="266"/>
      <c r="G65" s="266"/>
    </row>
    <row r="66" spans="1:7" ht="22.5">
      <c r="A66" s="604" t="s">
        <v>161</v>
      </c>
      <c r="B66" s="604"/>
      <c r="C66" s="604"/>
      <c r="D66" s="604"/>
      <c r="E66" s="604"/>
      <c r="F66" s="604"/>
      <c r="G66" s="604"/>
    </row>
    <row r="67" spans="1:7" ht="22.5">
      <c r="A67" s="604" t="s">
        <v>119</v>
      </c>
      <c r="B67" s="604"/>
      <c r="C67" s="604"/>
      <c r="D67" s="604"/>
      <c r="E67" s="604"/>
      <c r="F67" s="604"/>
      <c r="G67" s="604"/>
    </row>
    <row r="68" spans="1:7" ht="22.5">
      <c r="A68" s="604" t="s">
        <v>101</v>
      </c>
      <c r="B68" s="604"/>
      <c r="C68" s="604"/>
      <c r="D68" s="604"/>
      <c r="E68" s="604"/>
      <c r="F68" s="604"/>
      <c r="G68" s="604"/>
    </row>
    <row r="69" spans="1:7" ht="18.75" customHeight="1">
      <c r="A69" s="604" t="s">
        <v>156</v>
      </c>
      <c r="B69" s="604"/>
      <c r="C69" s="604"/>
      <c r="D69" s="604"/>
      <c r="E69" s="604"/>
      <c r="F69" s="604"/>
      <c r="G69" s="604"/>
    </row>
    <row r="70" spans="1:7" ht="13.5" thickBot="1"/>
    <row r="71" spans="1:7" ht="15">
      <c r="A71" s="205"/>
      <c r="B71" s="206"/>
      <c r="C71" s="605" t="s">
        <v>154</v>
      </c>
      <c r="D71" s="606"/>
      <c r="E71" s="208"/>
      <c r="F71" s="607" t="s">
        <v>155</v>
      </c>
      <c r="G71" s="606"/>
    </row>
    <row r="72" spans="1:7" ht="30.75" thickBot="1">
      <c r="A72" s="209" t="s">
        <v>83</v>
      </c>
      <c r="B72" s="210"/>
      <c r="C72" s="211" t="s">
        <v>71</v>
      </c>
      <c r="D72" s="212" t="s">
        <v>72</v>
      </c>
      <c r="E72" s="208"/>
      <c r="F72" s="214" t="s">
        <v>71</v>
      </c>
      <c r="G72" s="212" t="s">
        <v>72</v>
      </c>
    </row>
    <row r="73" spans="1:7" ht="18.75" customHeight="1">
      <c r="A73" s="267" t="s">
        <v>108</v>
      </c>
      <c r="C73" s="268"/>
      <c r="D73" s="269"/>
      <c r="F73" s="270"/>
      <c r="G73" s="269"/>
    </row>
    <row r="74" spans="1:7" ht="18.75" customHeight="1" thickBot="1">
      <c r="A74" s="260" t="s">
        <v>120</v>
      </c>
      <c r="B74" s="258"/>
      <c r="C74" s="271">
        <f>C77+C78</f>
        <v>201319332</v>
      </c>
      <c r="D74" s="272">
        <f>D77+D78</f>
        <v>204260139</v>
      </c>
      <c r="E74" s="222"/>
      <c r="F74" s="273">
        <f>F77+F78</f>
        <v>231998380</v>
      </c>
      <c r="G74" s="261">
        <f>G77+G78</f>
        <v>234939187</v>
      </c>
    </row>
    <row r="75" spans="1:7" ht="18.75" customHeight="1">
      <c r="A75" s="229" t="s">
        <v>115</v>
      </c>
      <c r="B75" s="258"/>
      <c r="C75" s="230">
        <v>249549</v>
      </c>
      <c r="D75" s="274">
        <f t="shared" ref="D75:D76" si="2">C75</f>
        <v>249549</v>
      </c>
      <c r="E75" s="222"/>
      <c r="F75" s="232">
        <v>30249143</v>
      </c>
      <c r="G75" s="275">
        <v>30249143</v>
      </c>
    </row>
    <row r="76" spans="1:7" ht="18.75" customHeight="1">
      <c r="A76" s="229" t="s">
        <v>116</v>
      </c>
      <c r="B76" s="258"/>
      <c r="C76" s="230"/>
      <c r="D76" s="231">
        <f t="shared" si="2"/>
        <v>0</v>
      </c>
      <c r="E76" s="222"/>
      <c r="F76" s="232"/>
      <c r="G76" s="233"/>
    </row>
    <row r="77" spans="1:7" ht="18.75" customHeight="1">
      <c r="A77" s="234" t="s">
        <v>117</v>
      </c>
      <c r="B77" s="258"/>
      <c r="C77" s="235">
        <f>C75+C76</f>
        <v>249549</v>
      </c>
      <c r="D77" s="236">
        <f>D75+D76</f>
        <v>249549</v>
      </c>
      <c r="E77" s="222"/>
      <c r="F77" s="237">
        <f>F75+F76</f>
        <v>30249143</v>
      </c>
      <c r="G77" s="238">
        <f>G75+G76</f>
        <v>30249143</v>
      </c>
    </row>
    <row r="78" spans="1:7" ht="18.75" customHeight="1" thickBot="1">
      <c r="A78" s="262" t="s">
        <v>118</v>
      </c>
      <c r="B78" s="258"/>
      <c r="C78" s="276">
        <v>201069783</v>
      </c>
      <c r="D78" s="277">
        <v>204010590</v>
      </c>
      <c r="E78" s="222"/>
      <c r="F78" s="264">
        <v>201749237</v>
      </c>
      <c r="G78" s="263">
        <v>204690044</v>
      </c>
    </row>
    <row r="80" spans="1:7">
      <c r="F80" s="204"/>
    </row>
  </sheetData>
  <mergeCells count="12">
    <mergeCell ref="A2:G2"/>
    <mergeCell ref="A3:G3"/>
    <mergeCell ref="A4:G4"/>
    <mergeCell ref="A5:G5"/>
    <mergeCell ref="C8:D8"/>
    <mergeCell ref="F8:G8"/>
    <mergeCell ref="A66:G66"/>
    <mergeCell ref="A67:G67"/>
    <mergeCell ref="A68:G68"/>
    <mergeCell ref="A69:G69"/>
    <mergeCell ref="C71:D71"/>
    <mergeCell ref="F71:G71"/>
  </mergeCells>
  <printOptions horizontalCentered="1"/>
  <pageMargins left="0.15748031496062992" right="0.15748031496062992" top="0.98425196850393704" bottom="0.98425196850393704" header="0.51181102362204722" footer="0.51181102362204722"/>
  <pageSetup paperSize="8" scale="74" orientation="portrait" r:id="rId1"/>
  <headerFooter alignWithMargins="0">
    <oddHeader>&amp;LSG/SAFI1&amp;R&amp;D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9"/>
  <sheetViews>
    <sheetView topLeftCell="A10" workbookViewId="0">
      <selection activeCell="A21" sqref="A21"/>
    </sheetView>
  </sheetViews>
  <sheetFormatPr baseColWidth="10" defaultRowHeight="15"/>
  <cols>
    <col min="1" max="1" width="75.7109375" style="322" customWidth="1"/>
    <col min="2" max="2" width="21.5703125" style="322" bestFit="1" customWidth="1"/>
    <col min="3" max="3" width="23" style="323" customWidth="1"/>
    <col min="4" max="17" width="11.42578125" style="323"/>
    <col min="18" max="18" width="17.42578125" style="323" bestFit="1" customWidth="1"/>
    <col min="19" max="256" width="11.42578125" style="323"/>
    <col min="257" max="257" width="67.85546875" style="323" customWidth="1"/>
    <col min="258" max="258" width="15.140625" style="323" customWidth="1"/>
    <col min="259" max="259" width="16.42578125" style="323" customWidth="1"/>
    <col min="260" max="512" width="11.42578125" style="323"/>
    <col min="513" max="513" width="67.85546875" style="323" customWidth="1"/>
    <col min="514" max="514" width="15.140625" style="323" customWidth="1"/>
    <col min="515" max="515" width="16.42578125" style="323" customWidth="1"/>
    <col min="516" max="768" width="11.42578125" style="323"/>
    <col min="769" max="769" width="67.85546875" style="323" customWidth="1"/>
    <col min="770" max="770" width="15.140625" style="323" customWidth="1"/>
    <col min="771" max="771" width="16.42578125" style="323" customWidth="1"/>
    <col min="772" max="1024" width="11.42578125" style="323"/>
    <col min="1025" max="1025" width="67.85546875" style="323" customWidth="1"/>
    <col min="1026" max="1026" width="15.140625" style="323" customWidth="1"/>
    <col min="1027" max="1027" width="16.42578125" style="323" customWidth="1"/>
    <col min="1028" max="1280" width="11.42578125" style="323"/>
    <col min="1281" max="1281" width="67.85546875" style="323" customWidth="1"/>
    <col min="1282" max="1282" width="15.140625" style="323" customWidth="1"/>
    <col min="1283" max="1283" width="16.42578125" style="323" customWidth="1"/>
    <col min="1284" max="1536" width="11.42578125" style="323"/>
    <col min="1537" max="1537" width="67.85546875" style="323" customWidth="1"/>
    <col min="1538" max="1538" width="15.140625" style="323" customWidth="1"/>
    <col min="1539" max="1539" width="16.42578125" style="323" customWidth="1"/>
    <col min="1540" max="1792" width="11.42578125" style="323"/>
    <col min="1793" max="1793" width="67.85546875" style="323" customWidth="1"/>
    <col min="1794" max="1794" width="15.140625" style="323" customWidth="1"/>
    <col min="1795" max="1795" width="16.42578125" style="323" customWidth="1"/>
    <col min="1796" max="2048" width="11.42578125" style="323"/>
    <col min="2049" max="2049" width="67.85546875" style="323" customWidth="1"/>
    <col min="2050" max="2050" width="15.140625" style="323" customWidth="1"/>
    <col min="2051" max="2051" width="16.42578125" style="323" customWidth="1"/>
    <col min="2052" max="2304" width="11.42578125" style="323"/>
    <col min="2305" max="2305" width="67.85546875" style="323" customWidth="1"/>
    <col min="2306" max="2306" width="15.140625" style="323" customWidth="1"/>
    <col min="2307" max="2307" width="16.42578125" style="323" customWidth="1"/>
    <col min="2308" max="2560" width="11.42578125" style="323"/>
    <col min="2561" max="2561" width="67.85546875" style="323" customWidth="1"/>
    <col min="2562" max="2562" width="15.140625" style="323" customWidth="1"/>
    <col min="2563" max="2563" width="16.42578125" style="323" customWidth="1"/>
    <col min="2564" max="2816" width="11.42578125" style="323"/>
    <col min="2817" max="2817" width="67.85546875" style="323" customWidth="1"/>
    <col min="2818" max="2818" width="15.140625" style="323" customWidth="1"/>
    <col min="2819" max="2819" width="16.42578125" style="323" customWidth="1"/>
    <col min="2820" max="3072" width="11.42578125" style="323"/>
    <col min="3073" max="3073" width="67.85546875" style="323" customWidth="1"/>
    <col min="3074" max="3074" width="15.140625" style="323" customWidth="1"/>
    <col min="3075" max="3075" width="16.42578125" style="323" customWidth="1"/>
    <col min="3076" max="3328" width="11.42578125" style="323"/>
    <col min="3329" max="3329" width="67.85546875" style="323" customWidth="1"/>
    <col min="3330" max="3330" width="15.140625" style="323" customWidth="1"/>
    <col min="3331" max="3331" width="16.42578125" style="323" customWidth="1"/>
    <col min="3332" max="3584" width="11.42578125" style="323"/>
    <col min="3585" max="3585" width="67.85546875" style="323" customWidth="1"/>
    <col min="3586" max="3586" width="15.140625" style="323" customWidth="1"/>
    <col min="3587" max="3587" width="16.42578125" style="323" customWidth="1"/>
    <col min="3588" max="3840" width="11.42578125" style="323"/>
    <col min="3841" max="3841" width="67.85546875" style="323" customWidth="1"/>
    <col min="3842" max="3842" width="15.140625" style="323" customWidth="1"/>
    <col min="3843" max="3843" width="16.42578125" style="323" customWidth="1"/>
    <col min="3844" max="4096" width="11.42578125" style="323"/>
    <col min="4097" max="4097" width="67.85546875" style="323" customWidth="1"/>
    <col min="4098" max="4098" width="15.140625" style="323" customWidth="1"/>
    <col min="4099" max="4099" width="16.42578125" style="323" customWidth="1"/>
    <col min="4100" max="4352" width="11.42578125" style="323"/>
    <col min="4353" max="4353" width="67.85546875" style="323" customWidth="1"/>
    <col min="4354" max="4354" width="15.140625" style="323" customWidth="1"/>
    <col min="4355" max="4355" width="16.42578125" style="323" customWidth="1"/>
    <col min="4356" max="4608" width="11.42578125" style="323"/>
    <col min="4609" max="4609" width="67.85546875" style="323" customWidth="1"/>
    <col min="4610" max="4610" width="15.140625" style="323" customWidth="1"/>
    <col min="4611" max="4611" width="16.42578125" style="323" customWidth="1"/>
    <col min="4612" max="4864" width="11.42578125" style="323"/>
    <col min="4865" max="4865" width="67.85546875" style="323" customWidth="1"/>
    <col min="4866" max="4866" width="15.140625" style="323" customWidth="1"/>
    <col min="4867" max="4867" width="16.42578125" style="323" customWidth="1"/>
    <col min="4868" max="5120" width="11.42578125" style="323"/>
    <col min="5121" max="5121" width="67.85546875" style="323" customWidth="1"/>
    <col min="5122" max="5122" width="15.140625" style="323" customWidth="1"/>
    <col min="5123" max="5123" width="16.42578125" style="323" customWidth="1"/>
    <col min="5124" max="5376" width="11.42578125" style="323"/>
    <col min="5377" max="5377" width="67.85546875" style="323" customWidth="1"/>
    <col min="5378" max="5378" width="15.140625" style="323" customWidth="1"/>
    <col min="5379" max="5379" width="16.42578125" style="323" customWidth="1"/>
    <col min="5380" max="5632" width="11.42578125" style="323"/>
    <col min="5633" max="5633" width="67.85546875" style="323" customWidth="1"/>
    <col min="5634" max="5634" width="15.140625" style="323" customWidth="1"/>
    <col min="5635" max="5635" width="16.42578125" style="323" customWidth="1"/>
    <col min="5636" max="5888" width="11.42578125" style="323"/>
    <col min="5889" max="5889" width="67.85546875" style="323" customWidth="1"/>
    <col min="5890" max="5890" width="15.140625" style="323" customWidth="1"/>
    <col min="5891" max="5891" width="16.42578125" style="323" customWidth="1"/>
    <col min="5892" max="6144" width="11.42578125" style="323"/>
    <col min="6145" max="6145" width="67.85546875" style="323" customWidth="1"/>
    <col min="6146" max="6146" width="15.140625" style="323" customWidth="1"/>
    <col min="6147" max="6147" width="16.42578125" style="323" customWidth="1"/>
    <col min="6148" max="6400" width="11.42578125" style="323"/>
    <col min="6401" max="6401" width="67.85546875" style="323" customWidth="1"/>
    <col min="6402" max="6402" width="15.140625" style="323" customWidth="1"/>
    <col min="6403" max="6403" width="16.42578125" style="323" customWidth="1"/>
    <col min="6404" max="6656" width="11.42578125" style="323"/>
    <col min="6657" max="6657" width="67.85546875" style="323" customWidth="1"/>
    <col min="6658" max="6658" width="15.140625" style="323" customWidth="1"/>
    <col min="6659" max="6659" width="16.42578125" style="323" customWidth="1"/>
    <col min="6660" max="6912" width="11.42578125" style="323"/>
    <col min="6913" max="6913" width="67.85546875" style="323" customWidth="1"/>
    <col min="6914" max="6914" width="15.140625" style="323" customWidth="1"/>
    <col min="6915" max="6915" width="16.42578125" style="323" customWidth="1"/>
    <col min="6916" max="7168" width="11.42578125" style="323"/>
    <col min="7169" max="7169" width="67.85546875" style="323" customWidth="1"/>
    <col min="7170" max="7170" width="15.140625" style="323" customWidth="1"/>
    <col min="7171" max="7171" width="16.42578125" style="323" customWidth="1"/>
    <col min="7172" max="7424" width="11.42578125" style="323"/>
    <col min="7425" max="7425" width="67.85546875" style="323" customWidth="1"/>
    <col min="7426" max="7426" width="15.140625" style="323" customWidth="1"/>
    <col min="7427" max="7427" width="16.42578125" style="323" customWidth="1"/>
    <col min="7428" max="7680" width="11.42578125" style="323"/>
    <col min="7681" max="7681" width="67.85546875" style="323" customWidth="1"/>
    <col min="7682" max="7682" width="15.140625" style="323" customWidth="1"/>
    <col min="7683" max="7683" width="16.42578125" style="323" customWidth="1"/>
    <col min="7684" max="7936" width="11.42578125" style="323"/>
    <col min="7937" max="7937" width="67.85546875" style="323" customWidth="1"/>
    <col min="7938" max="7938" width="15.140625" style="323" customWidth="1"/>
    <col min="7939" max="7939" width="16.42578125" style="323" customWidth="1"/>
    <col min="7940" max="8192" width="11.42578125" style="323"/>
    <col min="8193" max="8193" width="67.85546875" style="323" customWidth="1"/>
    <col min="8194" max="8194" width="15.140625" style="323" customWidth="1"/>
    <col min="8195" max="8195" width="16.42578125" style="323" customWidth="1"/>
    <col min="8196" max="8448" width="11.42578125" style="323"/>
    <col min="8449" max="8449" width="67.85546875" style="323" customWidth="1"/>
    <col min="8450" max="8450" width="15.140625" style="323" customWidth="1"/>
    <col min="8451" max="8451" width="16.42578125" style="323" customWidth="1"/>
    <col min="8452" max="8704" width="11.42578125" style="323"/>
    <col min="8705" max="8705" width="67.85546875" style="323" customWidth="1"/>
    <col min="8706" max="8706" width="15.140625" style="323" customWidth="1"/>
    <col min="8707" max="8707" width="16.42578125" style="323" customWidth="1"/>
    <col min="8708" max="8960" width="11.42578125" style="323"/>
    <col min="8961" max="8961" width="67.85546875" style="323" customWidth="1"/>
    <col min="8962" max="8962" width="15.140625" style="323" customWidth="1"/>
    <col min="8963" max="8963" width="16.42578125" style="323" customWidth="1"/>
    <col min="8964" max="9216" width="11.42578125" style="323"/>
    <col min="9217" max="9217" width="67.85546875" style="323" customWidth="1"/>
    <col min="9218" max="9218" width="15.140625" style="323" customWidth="1"/>
    <col min="9219" max="9219" width="16.42578125" style="323" customWidth="1"/>
    <col min="9220" max="9472" width="11.42578125" style="323"/>
    <col min="9473" max="9473" width="67.85546875" style="323" customWidth="1"/>
    <col min="9474" max="9474" width="15.140625" style="323" customWidth="1"/>
    <col min="9475" max="9475" width="16.42578125" style="323" customWidth="1"/>
    <col min="9476" max="9728" width="11.42578125" style="323"/>
    <col min="9729" max="9729" width="67.85546875" style="323" customWidth="1"/>
    <col min="9730" max="9730" width="15.140625" style="323" customWidth="1"/>
    <col min="9731" max="9731" width="16.42578125" style="323" customWidth="1"/>
    <col min="9732" max="9984" width="11.42578125" style="323"/>
    <col min="9985" max="9985" width="67.85546875" style="323" customWidth="1"/>
    <col min="9986" max="9986" width="15.140625" style="323" customWidth="1"/>
    <col min="9987" max="9987" width="16.42578125" style="323" customWidth="1"/>
    <col min="9988" max="10240" width="11.42578125" style="323"/>
    <col min="10241" max="10241" width="67.85546875" style="323" customWidth="1"/>
    <col min="10242" max="10242" width="15.140625" style="323" customWidth="1"/>
    <col min="10243" max="10243" width="16.42578125" style="323" customWidth="1"/>
    <col min="10244" max="10496" width="11.42578125" style="323"/>
    <col min="10497" max="10497" width="67.85546875" style="323" customWidth="1"/>
    <col min="10498" max="10498" width="15.140625" style="323" customWidth="1"/>
    <col min="10499" max="10499" width="16.42578125" style="323" customWidth="1"/>
    <col min="10500" max="10752" width="11.42578125" style="323"/>
    <col min="10753" max="10753" width="67.85546875" style="323" customWidth="1"/>
    <col min="10754" max="10754" width="15.140625" style="323" customWidth="1"/>
    <col min="10755" max="10755" width="16.42578125" style="323" customWidth="1"/>
    <col min="10756" max="11008" width="11.42578125" style="323"/>
    <col min="11009" max="11009" width="67.85546875" style="323" customWidth="1"/>
    <col min="11010" max="11010" width="15.140625" style="323" customWidth="1"/>
    <col min="11011" max="11011" width="16.42578125" style="323" customWidth="1"/>
    <col min="11012" max="11264" width="11.42578125" style="323"/>
    <col min="11265" max="11265" width="67.85546875" style="323" customWidth="1"/>
    <col min="11266" max="11266" width="15.140625" style="323" customWidth="1"/>
    <col min="11267" max="11267" width="16.42578125" style="323" customWidth="1"/>
    <col min="11268" max="11520" width="11.42578125" style="323"/>
    <col min="11521" max="11521" width="67.85546875" style="323" customWidth="1"/>
    <col min="11522" max="11522" width="15.140625" style="323" customWidth="1"/>
    <col min="11523" max="11523" width="16.42578125" style="323" customWidth="1"/>
    <col min="11524" max="11776" width="11.42578125" style="323"/>
    <col min="11777" max="11777" width="67.85546875" style="323" customWidth="1"/>
    <col min="11778" max="11778" width="15.140625" style="323" customWidth="1"/>
    <col min="11779" max="11779" width="16.42578125" style="323" customWidth="1"/>
    <col min="11780" max="12032" width="11.42578125" style="323"/>
    <col min="12033" max="12033" width="67.85546875" style="323" customWidth="1"/>
    <col min="12034" max="12034" width="15.140625" style="323" customWidth="1"/>
    <col min="12035" max="12035" width="16.42578125" style="323" customWidth="1"/>
    <col min="12036" max="12288" width="11.42578125" style="323"/>
    <col min="12289" max="12289" width="67.85546875" style="323" customWidth="1"/>
    <col min="12290" max="12290" width="15.140625" style="323" customWidth="1"/>
    <col min="12291" max="12291" width="16.42578125" style="323" customWidth="1"/>
    <col min="12292" max="12544" width="11.42578125" style="323"/>
    <col min="12545" max="12545" width="67.85546875" style="323" customWidth="1"/>
    <col min="12546" max="12546" width="15.140625" style="323" customWidth="1"/>
    <col min="12547" max="12547" width="16.42578125" style="323" customWidth="1"/>
    <col min="12548" max="12800" width="11.42578125" style="323"/>
    <col min="12801" max="12801" width="67.85546875" style="323" customWidth="1"/>
    <col min="12802" max="12802" width="15.140625" style="323" customWidth="1"/>
    <col min="12803" max="12803" width="16.42578125" style="323" customWidth="1"/>
    <col min="12804" max="13056" width="11.42578125" style="323"/>
    <col min="13057" max="13057" width="67.85546875" style="323" customWidth="1"/>
    <col min="13058" max="13058" width="15.140625" style="323" customWidth="1"/>
    <col min="13059" max="13059" width="16.42578125" style="323" customWidth="1"/>
    <col min="13060" max="13312" width="11.42578125" style="323"/>
    <col min="13313" max="13313" width="67.85546875" style="323" customWidth="1"/>
    <col min="13314" max="13314" width="15.140625" style="323" customWidth="1"/>
    <col min="13315" max="13315" width="16.42578125" style="323" customWidth="1"/>
    <col min="13316" max="13568" width="11.42578125" style="323"/>
    <col min="13569" max="13569" width="67.85546875" style="323" customWidth="1"/>
    <col min="13570" max="13570" width="15.140625" style="323" customWidth="1"/>
    <col min="13571" max="13571" width="16.42578125" style="323" customWidth="1"/>
    <col min="13572" max="13824" width="11.42578125" style="323"/>
    <col min="13825" max="13825" width="67.85546875" style="323" customWidth="1"/>
    <col min="13826" max="13826" width="15.140625" style="323" customWidth="1"/>
    <col min="13827" max="13827" width="16.42578125" style="323" customWidth="1"/>
    <col min="13828" max="14080" width="11.42578125" style="323"/>
    <col min="14081" max="14081" width="67.85546875" style="323" customWidth="1"/>
    <col min="14082" max="14082" width="15.140625" style="323" customWidth="1"/>
    <col min="14083" max="14083" width="16.42578125" style="323" customWidth="1"/>
    <col min="14084" max="14336" width="11.42578125" style="323"/>
    <col min="14337" max="14337" width="67.85546875" style="323" customWidth="1"/>
    <col min="14338" max="14338" width="15.140625" style="323" customWidth="1"/>
    <col min="14339" max="14339" width="16.42578125" style="323" customWidth="1"/>
    <col min="14340" max="14592" width="11.42578125" style="323"/>
    <col min="14593" max="14593" width="67.85546875" style="323" customWidth="1"/>
    <col min="14594" max="14594" width="15.140625" style="323" customWidth="1"/>
    <col min="14595" max="14595" width="16.42578125" style="323" customWidth="1"/>
    <col min="14596" max="14848" width="11.42578125" style="323"/>
    <col min="14849" max="14849" width="67.85546875" style="323" customWidth="1"/>
    <col min="14850" max="14850" width="15.140625" style="323" customWidth="1"/>
    <col min="14851" max="14851" width="16.42578125" style="323" customWidth="1"/>
    <col min="14852" max="15104" width="11.42578125" style="323"/>
    <col min="15105" max="15105" width="67.85546875" style="323" customWidth="1"/>
    <col min="15106" max="15106" width="15.140625" style="323" customWidth="1"/>
    <col min="15107" max="15107" width="16.42578125" style="323" customWidth="1"/>
    <col min="15108" max="15360" width="11.42578125" style="323"/>
    <col min="15361" max="15361" width="67.85546875" style="323" customWidth="1"/>
    <col min="15362" max="15362" width="15.140625" style="323" customWidth="1"/>
    <col min="15363" max="15363" width="16.42578125" style="323" customWidth="1"/>
    <col min="15364" max="15616" width="11.42578125" style="323"/>
    <col min="15617" max="15617" width="67.85546875" style="323" customWidth="1"/>
    <col min="15618" max="15618" width="15.140625" style="323" customWidth="1"/>
    <col min="15619" max="15619" width="16.42578125" style="323" customWidth="1"/>
    <col min="15620" max="15872" width="11.42578125" style="323"/>
    <col min="15873" max="15873" width="67.85546875" style="323" customWidth="1"/>
    <col min="15874" max="15874" width="15.140625" style="323" customWidth="1"/>
    <col min="15875" max="15875" width="16.42578125" style="323" customWidth="1"/>
    <col min="15876" max="16128" width="11.42578125" style="323"/>
    <col min="16129" max="16129" width="67.85546875" style="323" customWidth="1"/>
    <col min="16130" max="16130" width="15.140625" style="323" customWidth="1"/>
    <col min="16131" max="16131" width="16.42578125" style="323" customWidth="1"/>
    <col min="16132" max="16384" width="11.42578125" style="323"/>
  </cols>
  <sheetData>
    <row r="1" spans="1:18" ht="20.25">
      <c r="A1" s="321" t="s">
        <v>127</v>
      </c>
    </row>
    <row r="2" spans="1:18" ht="18.75">
      <c r="A2" s="608" t="s">
        <v>161</v>
      </c>
      <c r="B2" s="608"/>
      <c r="C2" s="608"/>
      <c r="D2" s="608"/>
      <c r="E2" s="608"/>
      <c r="F2" s="608"/>
      <c r="G2" s="608"/>
      <c r="H2" s="608"/>
      <c r="I2" s="608"/>
      <c r="J2" s="608"/>
    </row>
    <row r="3" spans="1:18" s="324" customFormat="1" ht="18.75">
      <c r="A3" s="608" t="s">
        <v>128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8" s="324" customFormat="1" ht="18.75">
      <c r="A4" s="608" t="s">
        <v>129</v>
      </c>
      <c r="B4" s="608"/>
      <c r="C4" s="608"/>
      <c r="D4" s="608"/>
      <c r="E4" s="608"/>
      <c r="F4" s="608"/>
      <c r="G4" s="608"/>
      <c r="H4" s="608"/>
      <c r="I4" s="608"/>
      <c r="J4" s="608"/>
    </row>
    <row r="5" spans="1:18">
      <c r="A5" s="325"/>
      <c r="B5" s="325"/>
      <c r="C5" s="325"/>
      <c r="D5" s="325"/>
      <c r="E5" s="326"/>
      <c r="F5" s="325"/>
      <c r="G5" s="325"/>
      <c r="H5" s="325"/>
      <c r="I5" s="325"/>
      <c r="J5" s="325"/>
    </row>
    <row r="6" spans="1:18">
      <c r="A6" s="609" t="s">
        <v>130</v>
      </c>
      <c r="B6" s="609"/>
      <c r="C6" s="609"/>
      <c r="D6" s="327"/>
    </row>
    <row r="7" spans="1:18">
      <c r="D7" s="327"/>
    </row>
    <row r="8" spans="1:18" ht="15.75">
      <c r="A8" s="328" t="s">
        <v>1</v>
      </c>
      <c r="B8" s="329" t="s">
        <v>154</v>
      </c>
      <c r="C8" s="330" t="s">
        <v>155</v>
      </c>
    </row>
    <row r="9" spans="1:18" s="324" customFormat="1" ht="18.75">
      <c r="A9" s="331" t="s">
        <v>131</v>
      </c>
      <c r="B9" s="18">
        <f>B10+B11+B14+B15+B16+B12+B13</f>
        <v>11213563691</v>
      </c>
      <c r="C9" s="18">
        <f>C10+C11+C14+C15+C16</f>
        <v>10896848518</v>
      </c>
    </row>
    <row r="10" spans="1:18" s="334" customFormat="1">
      <c r="A10" s="332" t="s">
        <v>132</v>
      </c>
      <c r="B10" s="20">
        <f>'CTM TAB 1-1'!D12</f>
        <v>8211983811</v>
      </c>
      <c r="C10" s="20">
        <f>'CTM TAB 1-1'!G12</f>
        <v>8008216153</v>
      </c>
      <c r="D10" s="333"/>
      <c r="K10" s="335"/>
      <c r="L10" s="411"/>
    </row>
    <row r="11" spans="1:18" s="334" customFormat="1" ht="16.5" customHeight="1">
      <c r="A11" s="332" t="s">
        <v>133</v>
      </c>
      <c r="B11" s="447">
        <f>'CTM TAB 1-1'!D14</f>
        <v>1054373963</v>
      </c>
      <c r="C11" s="447">
        <f>'CTM TAB 1-1'!G14</f>
        <v>996674883</v>
      </c>
      <c r="D11" s="333"/>
      <c r="K11" s="335"/>
    </row>
    <row r="12" spans="1:18" s="334" customFormat="1" hidden="1">
      <c r="A12" s="446" t="s">
        <v>133</v>
      </c>
      <c r="B12" s="448"/>
      <c r="C12" s="449"/>
      <c r="D12" s="333"/>
      <c r="K12" s="335"/>
      <c r="R12" s="412"/>
    </row>
    <row r="13" spans="1:18" s="334" customFormat="1" hidden="1">
      <c r="A13" s="446" t="s">
        <v>135</v>
      </c>
      <c r="B13" s="448"/>
      <c r="C13" s="449"/>
      <c r="D13" s="333"/>
      <c r="K13" s="335"/>
    </row>
    <row r="14" spans="1:18" s="334" customFormat="1">
      <c r="A14" s="332" t="s">
        <v>134</v>
      </c>
      <c r="B14" s="20">
        <f>'CTM TAB 1-1'!D13</f>
        <v>1582591701</v>
      </c>
      <c r="C14" s="20">
        <f>'CTM TAB 1-1'!G13</f>
        <v>1512362451</v>
      </c>
      <c r="D14" s="333"/>
      <c r="K14" s="335"/>
    </row>
    <row r="15" spans="1:18">
      <c r="A15" s="332" t="s">
        <v>136</v>
      </c>
      <c r="B15" s="20">
        <f>'CTM TAB 1-1'!D88</f>
        <v>204260139</v>
      </c>
      <c r="C15" s="20">
        <f>'CTM TAB 1-1'!G88</f>
        <v>234939187</v>
      </c>
      <c r="D15" s="333"/>
      <c r="K15" s="335"/>
      <c r="R15" s="413"/>
    </row>
    <row r="16" spans="1:18" s="334" customFormat="1">
      <c r="A16" s="332" t="s">
        <v>137</v>
      </c>
      <c r="B16" s="20">
        <f>'CTM TAB 1-1'!D17</f>
        <v>160354077</v>
      </c>
      <c r="C16" s="20">
        <f>'CTM TAB 1-1'!G17</f>
        <v>144655844</v>
      </c>
      <c r="D16" s="333"/>
      <c r="K16" s="335"/>
    </row>
    <row r="17" spans="1:13">
      <c r="B17" s="337"/>
      <c r="C17" s="338"/>
      <c r="D17" s="501"/>
      <c r="K17" s="335"/>
    </row>
    <row r="18" spans="1:13" s="334" customFormat="1" ht="15.75">
      <c r="A18" s="339" t="s">
        <v>10</v>
      </c>
      <c r="B18" s="20">
        <v>8720742247</v>
      </c>
      <c r="C18" s="20">
        <v>8594015835</v>
      </c>
    </row>
    <row r="19" spans="1:13" s="334" customFormat="1" ht="15.75">
      <c r="A19" s="339" t="s">
        <v>11</v>
      </c>
      <c r="B19" s="20">
        <f>B9-B18</f>
        <v>2492821444</v>
      </c>
      <c r="C19" s="20">
        <f>C9-C18</f>
        <v>2302832683</v>
      </c>
    </row>
    <row r="20" spans="1:13">
      <c r="C20" s="480"/>
    </row>
    <row r="21" spans="1:13" ht="18.75">
      <c r="A21" s="340"/>
      <c r="B21" s="341"/>
      <c r="C21" s="341"/>
    </row>
    <row r="22" spans="1:13">
      <c r="B22" s="342"/>
      <c r="C22" s="343"/>
    </row>
    <row r="23" spans="1:13" s="324" customFormat="1" ht="18.75">
      <c r="A23" s="344"/>
      <c r="B23" s="341"/>
      <c r="C23" s="341"/>
      <c r="D23" s="345"/>
    </row>
    <row r="24" spans="1:13">
      <c r="M24" s="346" t="s">
        <v>130</v>
      </c>
    </row>
    <row r="25" spans="1:13" ht="15.75">
      <c r="B25" s="347" t="s">
        <v>80</v>
      </c>
      <c r="C25" s="348" t="s">
        <v>157</v>
      </c>
      <c r="D25" s="349"/>
    </row>
    <row r="26" spans="1:13" ht="15.75">
      <c r="A26" s="331" t="s">
        <v>131</v>
      </c>
      <c r="B26" s="350">
        <f>B27+B28+B31</f>
        <v>132202</v>
      </c>
      <c r="C26" s="350">
        <f>C27+C28+C31</f>
        <v>129029</v>
      </c>
      <c r="K26" s="335"/>
      <c r="M26" s="338"/>
    </row>
    <row r="27" spans="1:13">
      <c r="A27" s="332" t="s">
        <v>132</v>
      </c>
      <c r="B27" s="351">
        <v>110066</v>
      </c>
      <c r="C27" s="351">
        <v>107294</v>
      </c>
      <c r="K27" s="335"/>
    </row>
    <row r="28" spans="1:13" ht="13.5" customHeight="1">
      <c r="A28" s="332" t="s">
        <v>199</v>
      </c>
      <c r="B28" s="351">
        <v>5740</v>
      </c>
      <c r="C28" s="351">
        <v>5529</v>
      </c>
      <c r="K28" s="335"/>
    </row>
    <row r="29" spans="1:13" hidden="1">
      <c r="A29" s="446" t="s">
        <v>133</v>
      </c>
      <c r="B29" s="336"/>
      <c r="C29" s="336"/>
      <c r="K29" s="335"/>
    </row>
    <row r="30" spans="1:13" hidden="1">
      <c r="A30" s="446" t="s">
        <v>135</v>
      </c>
      <c r="B30" s="336"/>
      <c r="C30" s="336"/>
      <c r="K30" s="335"/>
    </row>
    <row r="31" spans="1:13">
      <c r="A31" s="332" t="s">
        <v>134</v>
      </c>
      <c r="B31" s="351">
        <v>16396</v>
      </c>
      <c r="C31" s="351">
        <v>16206</v>
      </c>
      <c r="K31" s="335"/>
    </row>
    <row r="32" spans="1:13">
      <c r="A32" s="332" t="s">
        <v>136</v>
      </c>
      <c r="B32" s="346"/>
      <c r="C32" s="346"/>
      <c r="K32" s="335"/>
    </row>
    <row r="33" spans="1:11">
      <c r="A33" s="332" t="s">
        <v>137</v>
      </c>
      <c r="B33" s="346"/>
      <c r="C33" s="346"/>
      <c r="K33" s="335"/>
    </row>
    <row r="34" spans="1:11">
      <c r="B34" s="352"/>
      <c r="C34" s="352"/>
    </row>
    <row r="35" spans="1:11">
      <c r="B35" s="497"/>
      <c r="C35" s="480"/>
    </row>
    <row r="36" spans="1:11">
      <c r="A36" s="610"/>
      <c r="B36" s="610"/>
      <c r="C36" s="610"/>
    </row>
    <row r="37" spans="1:11">
      <c r="B37" s="496"/>
      <c r="C37" s="354"/>
    </row>
    <row r="38" spans="1:11">
      <c r="B38" s="353"/>
      <c r="C38" s="354"/>
      <c r="D38" s="480"/>
    </row>
    <row r="39" spans="1:11">
      <c r="B39" s="353"/>
      <c r="C39" s="355"/>
    </row>
  </sheetData>
  <mergeCells count="5">
    <mergeCell ref="A2:J2"/>
    <mergeCell ref="A3:J3"/>
    <mergeCell ref="A4:J4"/>
    <mergeCell ref="A6:C6"/>
    <mergeCell ref="A36:C3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 xml:space="preserve">&amp;LSAFI 1B </oddHeader>
    <oddFooter>&amp;L&amp;8&amp;Z&amp;F&amp;A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50"/>
  <sheetViews>
    <sheetView topLeftCell="A10" workbookViewId="0">
      <selection activeCell="H22" sqref="H22"/>
    </sheetView>
  </sheetViews>
  <sheetFormatPr baseColWidth="10" defaultColWidth="11.42578125" defaultRowHeight="15"/>
  <cols>
    <col min="1" max="1" width="10.140625" style="522" customWidth="1"/>
    <col min="2" max="2" width="14.85546875" style="522" customWidth="1"/>
    <col min="3" max="3" width="11.42578125" style="522"/>
    <col min="4" max="4" width="8.85546875" style="522" customWidth="1"/>
    <col min="5" max="5" width="10.7109375" style="522" customWidth="1"/>
    <col min="6" max="6" width="3.5703125" style="522" customWidth="1"/>
    <col min="7" max="7" width="16.28515625" style="522" customWidth="1"/>
    <col min="8" max="8" width="14.85546875" style="522" customWidth="1"/>
    <col min="9" max="9" width="4" style="522" customWidth="1"/>
    <col min="10" max="10" width="11.42578125" style="522"/>
    <col min="11" max="11" width="12.28515625" style="522" bestFit="1" customWidth="1"/>
    <col min="12" max="12" width="17.7109375" style="522" customWidth="1"/>
    <col min="13" max="16384" width="11.42578125" style="522"/>
  </cols>
  <sheetData>
    <row r="1" spans="1:20" ht="29.25" customHeight="1">
      <c r="A1" s="612" t="s">
        <v>0</v>
      </c>
      <c r="B1" s="612"/>
    </row>
    <row r="2" spans="1:20" ht="18.75" customHeight="1">
      <c r="A2" s="608" t="s">
        <v>161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1"/>
      <c r="P2" s="1"/>
      <c r="Q2" s="1"/>
    </row>
    <row r="3" spans="1:20" s="7" customFormat="1" ht="26.25" customHeight="1">
      <c r="A3" s="2" t="s">
        <v>77</v>
      </c>
      <c r="B3" s="2"/>
      <c r="C3" s="2"/>
      <c r="D3" s="3"/>
      <c r="E3" s="4"/>
      <c r="F3" s="4"/>
      <c r="G3" s="4"/>
      <c r="H3" s="4"/>
      <c r="I3" s="4"/>
      <c r="J3" s="4"/>
      <c r="K3" s="4"/>
      <c r="L3" s="5"/>
      <c r="M3" s="6"/>
      <c r="N3" s="6"/>
    </row>
    <row r="4" spans="1:20" s="13" customFormat="1" ht="26.25" customHeight="1">
      <c r="A4" s="8"/>
      <c r="B4" s="9"/>
      <c r="C4" s="8"/>
      <c r="D4" s="3"/>
      <c r="E4" s="10"/>
      <c r="F4" s="3"/>
      <c r="G4" s="3"/>
      <c r="H4" s="3"/>
      <c r="I4" s="3"/>
      <c r="J4" s="3"/>
      <c r="K4" s="3"/>
      <c r="L4" s="11"/>
      <c r="M4" s="12"/>
      <c r="N4" s="12"/>
    </row>
    <row r="5" spans="1:20" s="7" customFormat="1" ht="40.5" customHeight="1">
      <c r="A5" s="613" t="s">
        <v>78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</row>
    <row r="6" spans="1:20" s="7" customFormat="1" ht="29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</row>
    <row r="7" spans="1:20">
      <c r="T7" s="523"/>
    </row>
    <row r="8" spans="1:20" ht="18.75">
      <c r="A8" s="14" t="s">
        <v>1</v>
      </c>
      <c r="G8" s="15" t="s">
        <v>154</v>
      </c>
      <c r="H8" s="16" t="s">
        <v>155</v>
      </c>
      <c r="T8" s="523"/>
    </row>
    <row r="9" spans="1:20" ht="15.75">
      <c r="A9" s="17" t="s">
        <v>2</v>
      </c>
      <c r="B9" s="13"/>
      <c r="C9" s="13"/>
      <c r="G9" s="18">
        <f>SUM(G10:G15)</f>
        <v>1785372363</v>
      </c>
      <c r="H9" s="18">
        <f>SUM(H10:H15)</f>
        <v>1701937951.4125845</v>
      </c>
      <c r="L9" s="19"/>
      <c r="Q9" s="524"/>
      <c r="R9" s="524"/>
      <c r="T9" s="523"/>
    </row>
    <row r="10" spans="1:20" ht="15.75">
      <c r="A10" s="13" t="s">
        <v>3</v>
      </c>
      <c r="B10" s="13"/>
      <c r="C10" s="13"/>
      <c r="G10" s="20">
        <v>874550892</v>
      </c>
      <c r="H10" s="525">
        <v>838352966.41258454</v>
      </c>
      <c r="P10" s="526"/>
      <c r="Q10" s="524"/>
      <c r="R10" s="524"/>
      <c r="T10" s="523"/>
    </row>
    <row r="11" spans="1:20" ht="15.75">
      <c r="A11" s="13" t="s">
        <v>4</v>
      </c>
      <c r="B11" s="13"/>
      <c r="C11" s="13"/>
      <c r="G11" s="20">
        <v>448505479</v>
      </c>
      <c r="H11" s="20">
        <v>436976038</v>
      </c>
      <c r="P11" s="526"/>
      <c r="Q11" s="524"/>
      <c r="R11" s="524"/>
      <c r="T11" s="523"/>
    </row>
    <row r="12" spans="1:20" ht="15.75">
      <c r="A12" s="13" t="s">
        <v>5</v>
      </c>
      <c r="B12" s="13"/>
      <c r="C12" s="13"/>
      <c r="G12" s="20">
        <v>462315992</v>
      </c>
      <c r="H12" s="20">
        <v>426608947</v>
      </c>
      <c r="P12" s="526"/>
      <c r="Q12" s="524"/>
      <c r="T12" s="523"/>
    </row>
    <row r="13" spans="1:20" ht="15.75">
      <c r="A13" s="13" t="s">
        <v>79</v>
      </c>
      <c r="B13" s="13"/>
      <c r="C13" s="13"/>
      <c r="G13" s="20"/>
      <c r="H13" s="20"/>
      <c r="P13" s="526"/>
      <c r="Q13" s="524"/>
    </row>
    <row r="14" spans="1:20">
      <c r="G14" s="527"/>
      <c r="H14" s="527"/>
      <c r="P14" s="526"/>
    </row>
    <row r="15" spans="1:20" ht="15.75">
      <c r="A15" s="21" t="s">
        <v>6</v>
      </c>
      <c r="B15" s="22"/>
      <c r="C15" s="22"/>
      <c r="D15" s="22"/>
      <c r="E15" s="22"/>
      <c r="F15" s="22"/>
      <c r="G15" s="23"/>
      <c r="H15" s="23"/>
      <c r="P15" s="526"/>
    </row>
    <row r="16" spans="1:20" ht="15.75">
      <c r="A16" s="24" t="s">
        <v>7</v>
      </c>
      <c r="B16" s="614" t="s">
        <v>8</v>
      </c>
      <c r="C16" s="614"/>
      <c r="D16" s="614"/>
      <c r="E16" s="614"/>
      <c r="F16" s="25"/>
      <c r="G16" s="91">
        <v>877712013</v>
      </c>
      <c r="H16" s="91">
        <v>846983058</v>
      </c>
      <c r="P16" s="526"/>
    </row>
    <row r="17" spans="1:17" ht="12" customHeight="1">
      <c r="G17" s="527"/>
      <c r="H17" s="527"/>
      <c r="P17" s="526"/>
    </row>
    <row r="18" spans="1:17" ht="15.75" customHeight="1">
      <c r="A18" s="21"/>
      <c r="B18" s="22"/>
      <c r="C18" s="22"/>
      <c r="D18" s="22"/>
      <c r="E18" s="22"/>
      <c r="F18" s="22"/>
      <c r="G18" s="23"/>
      <c r="H18" s="23"/>
      <c r="P18" s="526"/>
    </row>
    <row r="19" spans="1:17" ht="39" customHeight="1">
      <c r="A19" s="611" t="s">
        <v>9</v>
      </c>
      <c r="B19" s="611"/>
      <c r="C19" s="611"/>
      <c r="D19" s="611"/>
      <c r="E19" s="611"/>
      <c r="F19" s="502"/>
      <c r="G19" s="26">
        <f>SUM(G9+G16)</f>
        <v>2663084376</v>
      </c>
      <c r="H19" s="26">
        <f>SUM(H9+H16)</f>
        <v>2548921009.4125843</v>
      </c>
      <c r="P19" s="526"/>
    </row>
    <row r="20" spans="1:17" ht="10.5" customHeight="1">
      <c r="A20" s="27"/>
      <c r="B20" s="27"/>
      <c r="C20" s="27"/>
      <c r="D20" s="27"/>
      <c r="E20" s="27"/>
      <c r="F20" s="27"/>
      <c r="G20" s="13"/>
      <c r="H20" s="13"/>
      <c r="P20" s="526"/>
    </row>
    <row r="21" spans="1:17" ht="19.5" customHeight="1">
      <c r="A21" s="28" t="s">
        <v>10</v>
      </c>
      <c r="B21" s="28"/>
      <c r="C21" s="28"/>
      <c r="D21" s="14"/>
      <c r="E21" s="14"/>
      <c r="F21" s="14"/>
      <c r="G21" s="29">
        <f>411888414+378948822+148332210+103653816</f>
        <v>1042823262</v>
      </c>
      <c r="H21" s="29">
        <f>414185293+370926145+146753813+104803003</f>
        <v>1036668254</v>
      </c>
      <c r="P21" s="526"/>
    </row>
    <row r="22" spans="1:17" ht="16.5" customHeight="1">
      <c r="A22" s="28" t="s">
        <v>11</v>
      </c>
      <c r="B22" s="28"/>
      <c r="C22" s="28"/>
      <c r="D22" s="14"/>
      <c r="E22" s="14"/>
      <c r="F22" s="14"/>
      <c r="G22" s="29">
        <f>SUM(G19-G21)</f>
        <v>1620261114</v>
      </c>
      <c r="H22" s="29">
        <f>SUM(H19-H21)</f>
        <v>1512252755.4125843</v>
      </c>
      <c r="P22" s="526"/>
    </row>
    <row r="23" spans="1:17" s="14" customFormat="1" ht="15.75">
      <c r="A23" s="28"/>
      <c r="B23" s="28"/>
      <c r="C23" s="28"/>
      <c r="G23" s="29"/>
      <c r="H23" s="29"/>
    </row>
    <row r="24" spans="1:17" s="14" customFormat="1" ht="15.75">
      <c r="A24" s="28"/>
      <c r="B24" s="28"/>
      <c r="C24" s="28"/>
      <c r="G24" s="29"/>
      <c r="H24" s="29"/>
    </row>
    <row r="27" spans="1:17" ht="18.75">
      <c r="G27" s="15" t="s">
        <v>80</v>
      </c>
      <c r="H27" s="16" t="s">
        <v>157</v>
      </c>
      <c r="Q27" s="524"/>
    </row>
    <row r="28" spans="1:17" ht="15.75">
      <c r="A28" s="17" t="s">
        <v>2</v>
      </c>
      <c r="B28" s="13"/>
      <c r="C28" s="13"/>
      <c r="D28" s="13"/>
      <c r="E28" s="13"/>
      <c r="F28" s="13"/>
      <c r="G28" s="30">
        <f>SUM(G29:G31)</f>
        <v>12556</v>
      </c>
      <c r="H28" s="30">
        <f>SUM(H29:H31)</f>
        <v>12312</v>
      </c>
      <c r="Q28" s="524"/>
    </row>
    <row r="29" spans="1:17" ht="15.75">
      <c r="A29" s="13" t="s">
        <v>3</v>
      </c>
      <c r="B29" s="13"/>
      <c r="C29" s="13"/>
      <c r="D29" s="13"/>
      <c r="E29" s="13"/>
      <c r="F29" s="13"/>
      <c r="G29" s="31">
        <v>5254</v>
      </c>
      <c r="H29" s="31">
        <v>5227</v>
      </c>
      <c r="J29" s="528"/>
      <c r="O29" s="526"/>
      <c r="Q29" s="524"/>
    </row>
    <row r="30" spans="1:17" ht="15.75">
      <c r="A30" s="13" t="s">
        <v>4</v>
      </c>
      <c r="B30" s="13"/>
      <c r="C30" s="13"/>
      <c r="D30" s="13"/>
      <c r="E30" s="13"/>
      <c r="F30" s="13"/>
      <c r="G30" s="31">
        <v>5598</v>
      </c>
      <c r="H30" s="31">
        <v>5441</v>
      </c>
      <c r="J30" s="528"/>
      <c r="O30" s="526"/>
      <c r="Q30" s="524"/>
    </row>
    <row r="31" spans="1:17" ht="15.75">
      <c r="A31" s="13" t="s">
        <v>5</v>
      </c>
      <c r="B31" s="13"/>
      <c r="C31" s="13"/>
      <c r="D31" s="13"/>
      <c r="E31" s="13"/>
      <c r="F31" s="13"/>
      <c r="G31" s="31">
        <v>1704</v>
      </c>
      <c r="H31" s="31">
        <v>1644</v>
      </c>
      <c r="J31" s="528"/>
      <c r="O31" s="526"/>
    </row>
    <row r="32" spans="1:17" ht="4.5" customHeight="1">
      <c r="A32" s="13"/>
      <c r="B32" s="13"/>
      <c r="C32" s="13"/>
      <c r="D32" s="13"/>
      <c r="E32" s="13"/>
      <c r="F32" s="13"/>
      <c r="O32" s="526"/>
    </row>
    <row r="33" spans="1:15" ht="15.75" customHeight="1">
      <c r="A33" s="13"/>
      <c r="B33" s="13"/>
      <c r="C33" s="13"/>
      <c r="D33" s="13"/>
      <c r="E33" s="13"/>
      <c r="F33" s="13"/>
      <c r="G33" s="13"/>
      <c r="H33" s="13"/>
      <c r="O33" s="526"/>
    </row>
    <row r="34" spans="1:15" ht="15.75">
      <c r="A34" s="21" t="s">
        <v>12</v>
      </c>
    </row>
    <row r="35" spans="1:15" ht="37.5" customHeight="1">
      <c r="A35" s="24" t="s">
        <v>7</v>
      </c>
      <c r="B35" s="614" t="s">
        <v>8</v>
      </c>
      <c r="C35" s="614"/>
      <c r="D35" s="614"/>
      <c r="E35" s="614"/>
      <c r="G35" s="32">
        <v>1248</v>
      </c>
      <c r="H35" s="32">
        <v>1238</v>
      </c>
    </row>
    <row r="36" spans="1:15" ht="15.75">
      <c r="G36" s="22"/>
      <c r="H36" s="22"/>
    </row>
    <row r="37" spans="1:15" ht="15.75">
      <c r="A37" s="611"/>
      <c r="B37" s="611"/>
      <c r="C37" s="611"/>
      <c r="D37" s="611"/>
      <c r="E37" s="611"/>
      <c r="F37" s="611"/>
      <c r="G37" s="32"/>
      <c r="H37" s="32"/>
    </row>
    <row r="38" spans="1:15">
      <c r="B38" s="19"/>
    </row>
    <row r="39" spans="1:15">
      <c r="K39" s="33"/>
      <c r="L39" s="529"/>
    </row>
    <row r="40" spans="1:15">
      <c r="K40" s="530"/>
      <c r="L40" s="529"/>
    </row>
    <row r="41" spans="1:15">
      <c r="K41" s="530"/>
      <c r="L41" s="529"/>
    </row>
    <row r="42" spans="1:15">
      <c r="K42" s="530"/>
      <c r="L42" s="529"/>
    </row>
    <row r="43" spans="1:15">
      <c r="K43" s="530"/>
      <c r="L43" s="529"/>
    </row>
    <row r="46" spans="1:15">
      <c r="K46" s="34"/>
      <c r="L46" s="529"/>
    </row>
    <row r="47" spans="1:15">
      <c r="K47" s="34"/>
      <c r="L47" s="529"/>
    </row>
    <row r="48" spans="1:15">
      <c r="K48" s="34"/>
      <c r="L48" s="529"/>
    </row>
    <row r="49" spans="11:12">
      <c r="K49" s="34"/>
      <c r="L49" s="529"/>
    </row>
    <row r="50" spans="11:12">
      <c r="K50" s="18"/>
      <c r="L50" s="529"/>
    </row>
  </sheetData>
  <mergeCells count="7">
    <mergeCell ref="A37:F37"/>
    <mergeCell ref="A1:B1"/>
    <mergeCell ref="A2:N2"/>
    <mergeCell ref="A5:Q5"/>
    <mergeCell ref="B16:E16"/>
    <mergeCell ref="A19:E19"/>
    <mergeCell ref="B35:E35"/>
  </mergeCells>
  <printOptions horizontalCentered="1"/>
  <pageMargins left="0.15748031496062992" right="0.15748031496062992" top="0.39370078740157483" bottom="0.39370078740157483" header="0.11811023622047245" footer="0.31496062992125984"/>
  <pageSetup paperSize="9" scale="74" orientation="landscape" r:id="rId1"/>
  <headerFooter alignWithMargins="0">
    <oddHeader>&amp;R&amp;D</oddHeader>
    <oddFooter>&amp;R&amp;Z&amp;F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view="pageLayout" topLeftCell="A7" zoomScaleNormal="100" workbookViewId="0">
      <selection activeCell="C15" sqref="C15"/>
    </sheetView>
  </sheetViews>
  <sheetFormatPr baseColWidth="10" defaultColWidth="14.7109375" defaultRowHeight="12.75"/>
  <cols>
    <col min="1" max="1" width="2.42578125" style="41" customWidth="1"/>
    <col min="2" max="2" width="11.7109375" style="41" customWidth="1"/>
    <col min="3" max="3" width="60.140625" style="41" customWidth="1"/>
    <col min="4" max="4" width="14.28515625" style="41" customWidth="1"/>
    <col min="5" max="5" width="12.85546875" style="47" customWidth="1"/>
    <col min="6" max="6" width="3.42578125" style="41" customWidth="1"/>
    <col min="7" max="7" width="22" style="41" customWidth="1"/>
    <col min="8" max="8" width="0" style="41" hidden="1" customWidth="1"/>
    <col min="9" max="9" width="15.7109375" style="41" hidden="1" customWidth="1"/>
    <col min="10" max="256" width="14.7109375" style="41"/>
    <col min="257" max="257" width="0" style="41" hidden="1" customWidth="1"/>
    <col min="258" max="258" width="11.7109375" style="41" customWidth="1"/>
    <col min="259" max="259" width="58.42578125" style="41" customWidth="1"/>
    <col min="260" max="260" width="14.28515625" style="41" customWidth="1"/>
    <col min="261" max="261" width="12.85546875" style="41" customWidth="1"/>
    <col min="262" max="262" width="3.42578125" style="41" customWidth="1"/>
    <col min="263" max="263" width="22" style="41" customWidth="1"/>
    <col min="264" max="512" width="14.7109375" style="41"/>
    <col min="513" max="513" width="0" style="41" hidden="1" customWidth="1"/>
    <col min="514" max="514" width="11.7109375" style="41" customWidth="1"/>
    <col min="515" max="515" width="58.42578125" style="41" customWidth="1"/>
    <col min="516" max="516" width="14.28515625" style="41" customWidth="1"/>
    <col min="517" max="517" width="12.85546875" style="41" customWidth="1"/>
    <col min="518" max="518" width="3.42578125" style="41" customWidth="1"/>
    <col min="519" max="519" width="22" style="41" customWidth="1"/>
    <col min="520" max="768" width="14.7109375" style="41"/>
    <col min="769" max="769" width="0" style="41" hidden="1" customWidth="1"/>
    <col min="770" max="770" width="11.7109375" style="41" customWidth="1"/>
    <col min="771" max="771" width="58.42578125" style="41" customWidth="1"/>
    <col min="772" max="772" width="14.28515625" style="41" customWidth="1"/>
    <col min="773" max="773" width="12.85546875" style="41" customWidth="1"/>
    <col min="774" max="774" width="3.42578125" style="41" customWidth="1"/>
    <col min="775" max="775" width="22" style="41" customWidth="1"/>
    <col min="776" max="1024" width="14.7109375" style="41"/>
    <col min="1025" max="1025" width="0" style="41" hidden="1" customWidth="1"/>
    <col min="1026" max="1026" width="11.7109375" style="41" customWidth="1"/>
    <col min="1027" max="1027" width="58.42578125" style="41" customWidth="1"/>
    <col min="1028" max="1028" width="14.28515625" style="41" customWidth="1"/>
    <col min="1029" max="1029" width="12.85546875" style="41" customWidth="1"/>
    <col min="1030" max="1030" width="3.42578125" style="41" customWidth="1"/>
    <col min="1031" max="1031" width="22" style="41" customWidth="1"/>
    <col min="1032" max="1280" width="14.7109375" style="41"/>
    <col min="1281" max="1281" width="0" style="41" hidden="1" customWidth="1"/>
    <col min="1282" max="1282" width="11.7109375" style="41" customWidth="1"/>
    <col min="1283" max="1283" width="58.42578125" style="41" customWidth="1"/>
    <col min="1284" max="1284" width="14.28515625" style="41" customWidth="1"/>
    <col min="1285" max="1285" width="12.85546875" style="41" customWidth="1"/>
    <col min="1286" max="1286" width="3.42578125" style="41" customWidth="1"/>
    <col min="1287" max="1287" width="22" style="41" customWidth="1"/>
    <col min="1288" max="1536" width="14.7109375" style="41"/>
    <col min="1537" max="1537" width="0" style="41" hidden="1" customWidth="1"/>
    <col min="1538" max="1538" width="11.7109375" style="41" customWidth="1"/>
    <col min="1539" max="1539" width="58.42578125" style="41" customWidth="1"/>
    <col min="1540" max="1540" width="14.28515625" style="41" customWidth="1"/>
    <col min="1541" max="1541" width="12.85546875" style="41" customWidth="1"/>
    <col min="1542" max="1542" width="3.42578125" style="41" customWidth="1"/>
    <col min="1543" max="1543" width="22" style="41" customWidth="1"/>
    <col min="1544" max="1792" width="14.7109375" style="41"/>
    <col min="1793" max="1793" width="0" style="41" hidden="1" customWidth="1"/>
    <col min="1794" max="1794" width="11.7109375" style="41" customWidth="1"/>
    <col min="1795" max="1795" width="58.42578125" style="41" customWidth="1"/>
    <col min="1796" max="1796" width="14.28515625" style="41" customWidth="1"/>
    <col min="1797" max="1797" width="12.85546875" style="41" customWidth="1"/>
    <col min="1798" max="1798" width="3.42578125" style="41" customWidth="1"/>
    <col min="1799" max="1799" width="22" style="41" customWidth="1"/>
    <col min="1800" max="2048" width="14.7109375" style="41"/>
    <col min="2049" max="2049" width="0" style="41" hidden="1" customWidth="1"/>
    <col min="2050" max="2050" width="11.7109375" style="41" customWidth="1"/>
    <col min="2051" max="2051" width="58.42578125" style="41" customWidth="1"/>
    <col min="2052" max="2052" width="14.28515625" style="41" customWidth="1"/>
    <col min="2053" max="2053" width="12.85546875" style="41" customWidth="1"/>
    <col min="2054" max="2054" width="3.42578125" style="41" customWidth="1"/>
    <col min="2055" max="2055" width="22" style="41" customWidth="1"/>
    <col min="2056" max="2304" width="14.7109375" style="41"/>
    <col min="2305" max="2305" width="0" style="41" hidden="1" customWidth="1"/>
    <col min="2306" max="2306" width="11.7109375" style="41" customWidth="1"/>
    <col min="2307" max="2307" width="58.42578125" style="41" customWidth="1"/>
    <col min="2308" max="2308" width="14.28515625" style="41" customWidth="1"/>
    <col min="2309" max="2309" width="12.85546875" style="41" customWidth="1"/>
    <col min="2310" max="2310" width="3.42578125" style="41" customWidth="1"/>
    <col min="2311" max="2311" width="22" style="41" customWidth="1"/>
    <col min="2312" max="2560" width="14.7109375" style="41"/>
    <col min="2561" max="2561" width="0" style="41" hidden="1" customWidth="1"/>
    <col min="2562" max="2562" width="11.7109375" style="41" customWidth="1"/>
    <col min="2563" max="2563" width="58.42578125" style="41" customWidth="1"/>
    <col min="2564" max="2564" width="14.28515625" style="41" customWidth="1"/>
    <col min="2565" max="2565" width="12.85546875" style="41" customWidth="1"/>
    <col min="2566" max="2566" width="3.42578125" style="41" customWidth="1"/>
    <col min="2567" max="2567" width="22" style="41" customWidth="1"/>
    <col min="2568" max="2816" width="14.7109375" style="41"/>
    <col min="2817" max="2817" width="0" style="41" hidden="1" customWidth="1"/>
    <col min="2818" max="2818" width="11.7109375" style="41" customWidth="1"/>
    <col min="2819" max="2819" width="58.42578125" style="41" customWidth="1"/>
    <col min="2820" max="2820" width="14.28515625" style="41" customWidth="1"/>
    <col min="2821" max="2821" width="12.85546875" style="41" customWidth="1"/>
    <col min="2822" max="2822" width="3.42578125" style="41" customWidth="1"/>
    <col min="2823" max="2823" width="22" style="41" customWidth="1"/>
    <col min="2824" max="3072" width="14.7109375" style="41"/>
    <col min="3073" max="3073" width="0" style="41" hidden="1" customWidth="1"/>
    <col min="3074" max="3074" width="11.7109375" style="41" customWidth="1"/>
    <col min="3075" max="3075" width="58.42578125" style="41" customWidth="1"/>
    <col min="3076" max="3076" width="14.28515625" style="41" customWidth="1"/>
    <col min="3077" max="3077" width="12.85546875" style="41" customWidth="1"/>
    <col min="3078" max="3078" width="3.42578125" style="41" customWidth="1"/>
    <col min="3079" max="3079" width="22" style="41" customWidth="1"/>
    <col min="3080" max="3328" width="14.7109375" style="41"/>
    <col min="3329" max="3329" width="0" style="41" hidden="1" customWidth="1"/>
    <col min="3330" max="3330" width="11.7109375" style="41" customWidth="1"/>
    <col min="3331" max="3331" width="58.42578125" style="41" customWidth="1"/>
    <col min="3332" max="3332" width="14.28515625" style="41" customWidth="1"/>
    <col min="3333" max="3333" width="12.85546875" style="41" customWidth="1"/>
    <col min="3334" max="3334" width="3.42578125" style="41" customWidth="1"/>
    <col min="3335" max="3335" width="22" style="41" customWidth="1"/>
    <col min="3336" max="3584" width="14.7109375" style="41"/>
    <col min="3585" max="3585" width="0" style="41" hidden="1" customWidth="1"/>
    <col min="3586" max="3586" width="11.7109375" style="41" customWidth="1"/>
    <col min="3587" max="3587" width="58.42578125" style="41" customWidth="1"/>
    <col min="3588" max="3588" width="14.28515625" style="41" customWidth="1"/>
    <col min="3589" max="3589" width="12.85546875" style="41" customWidth="1"/>
    <col min="3590" max="3590" width="3.42578125" style="41" customWidth="1"/>
    <col min="3591" max="3591" width="22" style="41" customWidth="1"/>
    <col min="3592" max="3840" width="14.7109375" style="41"/>
    <col min="3841" max="3841" width="0" style="41" hidden="1" customWidth="1"/>
    <col min="3842" max="3842" width="11.7109375" style="41" customWidth="1"/>
    <col min="3843" max="3843" width="58.42578125" style="41" customWidth="1"/>
    <col min="3844" max="3844" width="14.28515625" style="41" customWidth="1"/>
    <col min="3845" max="3845" width="12.85546875" style="41" customWidth="1"/>
    <col min="3846" max="3846" width="3.42578125" style="41" customWidth="1"/>
    <col min="3847" max="3847" width="22" style="41" customWidth="1"/>
    <col min="3848" max="4096" width="14.7109375" style="41"/>
    <col min="4097" max="4097" width="0" style="41" hidden="1" customWidth="1"/>
    <col min="4098" max="4098" width="11.7109375" style="41" customWidth="1"/>
    <col min="4099" max="4099" width="58.42578125" style="41" customWidth="1"/>
    <col min="4100" max="4100" width="14.28515625" style="41" customWidth="1"/>
    <col min="4101" max="4101" width="12.85546875" style="41" customWidth="1"/>
    <col min="4102" max="4102" width="3.42578125" style="41" customWidth="1"/>
    <col min="4103" max="4103" width="22" style="41" customWidth="1"/>
    <col min="4104" max="4352" width="14.7109375" style="41"/>
    <col min="4353" max="4353" width="0" style="41" hidden="1" customWidth="1"/>
    <col min="4354" max="4354" width="11.7109375" style="41" customWidth="1"/>
    <col min="4355" max="4355" width="58.42578125" style="41" customWidth="1"/>
    <col min="4356" max="4356" width="14.28515625" style="41" customWidth="1"/>
    <col min="4357" max="4357" width="12.85546875" style="41" customWidth="1"/>
    <col min="4358" max="4358" width="3.42578125" style="41" customWidth="1"/>
    <col min="4359" max="4359" width="22" style="41" customWidth="1"/>
    <col min="4360" max="4608" width="14.7109375" style="41"/>
    <col min="4609" max="4609" width="0" style="41" hidden="1" customWidth="1"/>
    <col min="4610" max="4610" width="11.7109375" style="41" customWidth="1"/>
    <col min="4611" max="4611" width="58.42578125" style="41" customWidth="1"/>
    <col min="4612" max="4612" width="14.28515625" style="41" customWidth="1"/>
    <col min="4613" max="4613" width="12.85546875" style="41" customWidth="1"/>
    <col min="4614" max="4614" width="3.42578125" style="41" customWidth="1"/>
    <col min="4615" max="4615" width="22" style="41" customWidth="1"/>
    <col min="4616" max="4864" width="14.7109375" style="41"/>
    <col min="4865" max="4865" width="0" style="41" hidden="1" customWidth="1"/>
    <col min="4866" max="4866" width="11.7109375" style="41" customWidth="1"/>
    <col min="4867" max="4867" width="58.42578125" style="41" customWidth="1"/>
    <col min="4868" max="4868" width="14.28515625" style="41" customWidth="1"/>
    <col min="4869" max="4869" width="12.85546875" style="41" customWidth="1"/>
    <col min="4870" max="4870" width="3.42578125" style="41" customWidth="1"/>
    <col min="4871" max="4871" width="22" style="41" customWidth="1"/>
    <col min="4872" max="5120" width="14.7109375" style="41"/>
    <col min="5121" max="5121" width="0" style="41" hidden="1" customWidth="1"/>
    <col min="5122" max="5122" width="11.7109375" style="41" customWidth="1"/>
    <col min="5123" max="5123" width="58.42578125" style="41" customWidth="1"/>
    <col min="5124" max="5124" width="14.28515625" style="41" customWidth="1"/>
    <col min="5125" max="5125" width="12.85546875" style="41" customWidth="1"/>
    <col min="5126" max="5126" width="3.42578125" style="41" customWidth="1"/>
    <col min="5127" max="5127" width="22" style="41" customWidth="1"/>
    <col min="5128" max="5376" width="14.7109375" style="41"/>
    <col min="5377" max="5377" width="0" style="41" hidden="1" customWidth="1"/>
    <col min="5378" max="5378" width="11.7109375" style="41" customWidth="1"/>
    <col min="5379" max="5379" width="58.42578125" style="41" customWidth="1"/>
    <col min="5380" max="5380" width="14.28515625" style="41" customWidth="1"/>
    <col min="5381" max="5381" width="12.85546875" style="41" customWidth="1"/>
    <col min="5382" max="5382" width="3.42578125" style="41" customWidth="1"/>
    <col min="5383" max="5383" width="22" style="41" customWidth="1"/>
    <col min="5384" max="5632" width="14.7109375" style="41"/>
    <col min="5633" max="5633" width="0" style="41" hidden="1" customWidth="1"/>
    <col min="5634" max="5634" width="11.7109375" style="41" customWidth="1"/>
    <col min="5635" max="5635" width="58.42578125" style="41" customWidth="1"/>
    <col min="5636" max="5636" width="14.28515625" style="41" customWidth="1"/>
    <col min="5637" max="5637" width="12.85546875" style="41" customWidth="1"/>
    <col min="5638" max="5638" width="3.42578125" style="41" customWidth="1"/>
    <col min="5639" max="5639" width="22" style="41" customWidth="1"/>
    <col min="5640" max="5888" width="14.7109375" style="41"/>
    <col min="5889" max="5889" width="0" style="41" hidden="1" customWidth="1"/>
    <col min="5890" max="5890" width="11.7109375" style="41" customWidth="1"/>
    <col min="5891" max="5891" width="58.42578125" style="41" customWidth="1"/>
    <col min="5892" max="5892" width="14.28515625" style="41" customWidth="1"/>
    <col min="5893" max="5893" width="12.85546875" style="41" customWidth="1"/>
    <col min="5894" max="5894" width="3.42578125" style="41" customWidth="1"/>
    <col min="5895" max="5895" width="22" style="41" customWidth="1"/>
    <col min="5896" max="6144" width="14.7109375" style="41"/>
    <col min="6145" max="6145" width="0" style="41" hidden="1" customWidth="1"/>
    <col min="6146" max="6146" width="11.7109375" style="41" customWidth="1"/>
    <col min="6147" max="6147" width="58.42578125" style="41" customWidth="1"/>
    <col min="6148" max="6148" width="14.28515625" style="41" customWidth="1"/>
    <col min="6149" max="6149" width="12.85546875" style="41" customWidth="1"/>
    <col min="6150" max="6150" width="3.42578125" style="41" customWidth="1"/>
    <col min="6151" max="6151" width="22" style="41" customWidth="1"/>
    <col min="6152" max="6400" width="14.7109375" style="41"/>
    <col min="6401" max="6401" width="0" style="41" hidden="1" customWidth="1"/>
    <col min="6402" max="6402" width="11.7109375" style="41" customWidth="1"/>
    <col min="6403" max="6403" width="58.42578125" style="41" customWidth="1"/>
    <col min="6404" max="6404" width="14.28515625" style="41" customWidth="1"/>
    <col min="6405" max="6405" width="12.85546875" style="41" customWidth="1"/>
    <col min="6406" max="6406" width="3.42578125" style="41" customWidth="1"/>
    <col min="6407" max="6407" width="22" style="41" customWidth="1"/>
    <col min="6408" max="6656" width="14.7109375" style="41"/>
    <col min="6657" max="6657" width="0" style="41" hidden="1" customWidth="1"/>
    <col min="6658" max="6658" width="11.7109375" style="41" customWidth="1"/>
    <col min="6659" max="6659" width="58.42578125" style="41" customWidth="1"/>
    <col min="6660" max="6660" width="14.28515625" style="41" customWidth="1"/>
    <col min="6661" max="6661" width="12.85546875" style="41" customWidth="1"/>
    <col min="6662" max="6662" width="3.42578125" style="41" customWidth="1"/>
    <col min="6663" max="6663" width="22" style="41" customWidth="1"/>
    <col min="6664" max="6912" width="14.7109375" style="41"/>
    <col min="6913" max="6913" width="0" style="41" hidden="1" customWidth="1"/>
    <col min="6914" max="6914" width="11.7109375" style="41" customWidth="1"/>
    <col min="6915" max="6915" width="58.42578125" style="41" customWidth="1"/>
    <col min="6916" max="6916" width="14.28515625" style="41" customWidth="1"/>
    <col min="6917" max="6917" width="12.85546875" style="41" customWidth="1"/>
    <col min="6918" max="6918" width="3.42578125" style="41" customWidth="1"/>
    <col min="6919" max="6919" width="22" style="41" customWidth="1"/>
    <col min="6920" max="7168" width="14.7109375" style="41"/>
    <col min="7169" max="7169" width="0" style="41" hidden="1" customWidth="1"/>
    <col min="7170" max="7170" width="11.7109375" style="41" customWidth="1"/>
    <col min="7171" max="7171" width="58.42578125" style="41" customWidth="1"/>
    <col min="7172" max="7172" width="14.28515625" style="41" customWidth="1"/>
    <col min="7173" max="7173" width="12.85546875" style="41" customWidth="1"/>
    <col min="7174" max="7174" width="3.42578125" style="41" customWidth="1"/>
    <col min="7175" max="7175" width="22" style="41" customWidth="1"/>
    <col min="7176" max="7424" width="14.7109375" style="41"/>
    <col min="7425" max="7425" width="0" style="41" hidden="1" customWidth="1"/>
    <col min="7426" max="7426" width="11.7109375" style="41" customWidth="1"/>
    <col min="7427" max="7427" width="58.42578125" style="41" customWidth="1"/>
    <col min="7428" max="7428" width="14.28515625" style="41" customWidth="1"/>
    <col min="7429" max="7429" width="12.85546875" style="41" customWidth="1"/>
    <col min="7430" max="7430" width="3.42578125" style="41" customWidth="1"/>
    <col min="7431" max="7431" width="22" style="41" customWidth="1"/>
    <col min="7432" max="7680" width="14.7109375" style="41"/>
    <col min="7681" max="7681" width="0" style="41" hidden="1" customWidth="1"/>
    <col min="7682" max="7682" width="11.7109375" style="41" customWidth="1"/>
    <col min="7683" max="7683" width="58.42578125" style="41" customWidth="1"/>
    <col min="7684" max="7684" width="14.28515625" style="41" customWidth="1"/>
    <col min="7685" max="7685" width="12.85546875" style="41" customWidth="1"/>
    <col min="7686" max="7686" width="3.42578125" style="41" customWidth="1"/>
    <col min="7687" max="7687" width="22" style="41" customWidth="1"/>
    <col min="7688" max="7936" width="14.7109375" style="41"/>
    <col min="7937" max="7937" width="0" style="41" hidden="1" customWidth="1"/>
    <col min="7938" max="7938" width="11.7109375" style="41" customWidth="1"/>
    <col min="7939" max="7939" width="58.42578125" style="41" customWidth="1"/>
    <col min="7940" max="7940" width="14.28515625" style="41" customWidth="1"/>
    <col min="7941" max="7941" width="12.85546875" style="41" customWidth="1"/>
    <col min="7942" max="7942" width="3.42578125" style="41" customWidth="1"/>
    <col min="7943" max="7943" width="22" style="41" customWidth="1"/>
    <col min="7944" max="8192" width="14.7109375" style="41"/>
    <col min="8193" max="8193" width="0" style="41" hidden="1" customWidth="1"/>
    <col min="8194" max="8194" width="11.7109375" style="41" customWidth="1"/>
    <col min="8195" max="8195" width="58.42578125" style="41" customWidth="1"/>
    <col min="8196" max="8196" width="14.28515625" style="41" customWidth="1"/>
    <col min="8197" max="8197" width="12.85546875" style="41" customWidth="1"/>
    <col min="8198" max="8198" width="3.42578125" style="41" customWidth="1"/>
    <col min="8199" max="8199" width="22" style="41" customWidth="1"/>
    <col min="8200" max="8448" width="14.7109375" style="41"/>
    <col min="8449" max="8449" width="0" style="41" hidden="1" customWidth="1"/>
    <col min="8450" max="8450" width="11.7109375" style="41" customWidth="1"/>
    <col min="8451" max="8451" width="58.42578125" style="41" customWidth="1"/>
    <col min="8452" max="8452" width="14.28515625" style="41" customWidth="1"/>
    <col min="8453" max="8453" width="12.85546875" style="41" customWidth="1"/>
    <col min="8454" max="8454" width="3.42578125" style="41" customWidth="1"/>
    <col min="8455" max="8455" width="22" style="41" customWidth="1"/>
    <col min="8456" max="8704" width="14.7109375" style="41"/>
    <col min="8705" max="8705" width="0" style="41" hidden="1" customWidth="1"/>
    <col min="8706" max="8706" width="11.7109375" style="41" customWidth="1"/>
    <col min="8707" max="8707" width="58.42578125" style="41" customWidth="1"/>
    <col min="8708" max="8708" width="14.28515625" style="41" customWidth="1"/>
    <col min="8709" max="8709" width="12.85546875" style="41" customWidth="1"/>
    <col min="8710" max="8710" width="3.42578125" style="41" customWidth="1"/>
    <col min="8711" max="8711" width="22" style="41" customWidth="1"/>
    <col min="8712" max="8960" width="14.7109375" style="41"/>
    <col min="8961" max="8961" width="0" style="41" hidden="1" customWidth="1"/>
    <col min="8962" max="8962" width="11.7109375" style="41" customWidth="1"/>
    <col min="8963" max="8963" width="58.42578125" style="41" customWidth="1"/>
    <col min="8964" max="8964" width="14.28515625" style="41" customWidth="1"/>
    <col min="8965" max="8965" width="12.85546875" style="41" customWidth="1"/>
    <col min="8966" max="8966" width="3.42578125" style="41" customWidth="1"/>
    <col min="8967" max="8967" width="22" style="41" customWidth="1"/>
    <col min="8968" max="9216" width="14.7109375" style="41"/>
    <col min="9217" max="9217" width="0" style="41" hidden="1" customWidth="1"/>
    <col min="9218" max="9218" width="11.7109375" style="41" customWidth="1"/>
    <col min="9219" max="9219" width="58.42578125" style="41" customWidth="1"/>
    <col min="9220" max="9220" width="14.28515625" style="41" customWidth="1"/>
    <col min="9221" max="9221" width="12.85546875" style="41" customWidth="1"/>
    <col min="9222" max="9222" width="3.42578125" style="41" customWidth="1"/>
    <col min="9223" max="9223" width="22" style="41" customWidth="1"/>
    <col min="9224" max="9472" width="14.7109375" style="41"/>
    <col min="9473" max="9473" width="0" style="41" hidden="1" customWidth="1"/>
    <col min="9474" max="9474" width="11.7109375" style="41" customWidth="1"/>
    <col min="9475" max="9475" width="58.42578125" style="41" customWidth="1"/>
    <col min="9476" max="9476" width="14.28515625" style="41" customWidth="1"/>
    <col min="9477" max="9477" width="12.85546875" style="41" customWidth="1"/>
    <col min="9478" max="9478" width="3.42578125" style="41" customWidth="1"/>
    <col min="9479" max="9479" width="22" style="41" customWidth="1"/>
    <col min="9480" max="9728" width="14.7109375" style="41"/>
    <col min="9729" max="9729" width="0" style="41" hidden="1" customWidth="1"/>
    <col min="9730" max="9730" width="11.7109375" style="41" customWidth="1"/>
    <col min="9731" max="9731" width="58.42578125" style="41" customWidth="1"/>
    <col min="9732" max="9732" width="14.28515625" style="41" customWidth="1"/>
    <col min="9733" max="9733" width="12.85546875" style="41" customWidth="1"/>
    <col min="9734" max="9734" width="3.42578125" style="41" customWidth="1"/>
    <col min="9735" max="9735" width="22" style="41" customWidth="1"/>
    <col min="9736" max="9984" width="14.7109375" style="41"/>
    <col min="9985" max="9985" width="0" style="41" hidden="1" customWidth="1"/>
    <col min="9986" max="9986" width="11.7109375" style="41" customWidth="1"/>
    <col min="9987" max="9987" width="58.42578125" style="41" customWidth="1"/>
    <col min="9988" max="9988" width="14.28515625" style="41" customWidth="1"/>
    <col min="9989" max="9989" width="12.85546875" style="41" customWidth="1"/>
    <col min="9990" max="9990" width="3.42578125" style="41" customWidth="1"/>
    <col min="9991" max="9991" width="22" style="41" customWidth="1"/>
    <col min="9992" max="10240" width="14.7109375" style="41"/>
    <col min="10241" max="10241" width="0" style="41" hidden="1" customWidth="1"/>
    <col min="10242" max="10242" width="11.7109375" style="41" customWidth="1"/>
    <col min="10243" max="10243" width="58.42578125" style="41" customWidth="1"/>
    <col min="10244" max="10244" width="14.28515625" style="41" customWidth="1"/>
    <col min="10245" max="10245" width="12.85546875" style="41" customWidth="1"/>
    <col min="10246" max="10246" width="3.42578125" style="41" customWidth="1"/>
    <col min="10247" max="10247" width="22" style="41" customWidth="1"/>
    <col min="10248" max="10496" width="14.7109375" style="41"/>
    <col min="10497" max="10497" width="0" style="41" hidden="1" customWidth="1"/>
    <col min="10498" max="10498" width="11.7109375" style="41" customWidth="1"/>
    <col min="10499" max="10499" width="58.42578125" style="41" customWidth="1"/>
    <col min="10500" max="10500" width="14.28515625" style="41" customWidth="1"/>
    <col min="10501" max="10501" width="12.85546875" style="41" customWidth="1"/>
    <col min="10502" max="10502" width="3.42578125" style="41" customWidth="1"/>
    <col min="10503" max="10503" width="22" style="41" customWidth="1"/>
    <col min="10504" max="10752" width="14.7109375" style="41"/>
    <col min="10753" max="10753" width="0" style="41" hidden="1" customWidth="1"/>
    <col min="10754" max="10754" width="11.7109375" style="41" customWidth="1"/>
    <col min="10755" max="10755" width="58.42578125" style="41" customWidth="1"/>
    <col min="10756" max="10756" width="14.28515625" style="41" customWidth="1"/>
    <col min="10757" max="10757" width="12.85546875" style="41" customWidth="1"/>
    <col min="10758" max="10758" width="3.42578125" style="41" customWidth="1"/>
    <col min="10759" max="10759" width="22" style="41" customWidth="1"/>
    <col min="10760" max="11008" width="14.7109375" style="41"/>
    <col min="11009" max="11009" width="0" style="41" hidden="1" customWidth="1"/>
    <col min="11010" max="11010" width="11.7109375" style="41" customWidth="1"/>
    <col min="11011" max="11011" width="58.42578125" style="41" customWidth="1"/>
    <col min="11012" max="11012" width="14.28515625" style="41" customWidth="1"/>
    <col min="11013" max="11013" width="12.85546875" style="41" customWidth="1"/>
    <col min="11014" max="11014" width="3.42578125" style="41" customWidth="1"/>
    <col min="11015" max="11015" width="22" style="41" customWidth="1"/>
    <col min="11016" max="11264" width="14.7109375" style="41"/>
    <col min="11265" max="11265" width="0" style="41" hidden="1" customWidth="1"/>
    <col min="11266" max="11266" width="11.7109375" style="41" customWidth="1"/>
    <col min="11267" max="11267" width="58.42578125" style="41" customWidth="1"/>
    <col min="11268" max="11268" width="14.28515625" style="41" customWidth="1"/>
    <col min="11269" max="11269" width="12.85546875" style="41" customWidth="1"/>
    <col min="11270" max="11270" width="3.42578125" style="41" customWidth="1"/>
    <col min="11271" max="11271" width="22" style="41" customWidth="1"/>
    <col min="11272" max="11520" width="14.7109375" style="41"/>
    <col min="11521" max="11521" width="0" style="41" hidden="1" customWidth="1"/>
    <col min="11522" max="11522" width="11.7109375" style="41" customWidth="1"/>
    <col min="11523" max="11523" width="58.42578125" style="41" customWidth="1"/>
    <col min="11524" max="11524" width="14.28515625" style="41" customWidth="1"/>
    <col min="11525" max="11525" width="12.85546875" style="41" customWidth="1"/>
    <col min="11526" max="11526" width="3.42578125" style="41" customWidth="1"/>
    <col min="11527" max="11527" width="22" style="41" customWidth="1"/>
    <col min="11528" max="11776" width="14.7109375" style="41"/>
    <col min="11777" max="11777" width="0" style="41" hidden="1" customWidth="1"/>
    <col min="11778" max="11778" width="11.7109375" style="41" customWidth="1"/>
    <col min="11779" max="11779" width="58.42578125" style="41" customWidth="1"/>
    <col min="11780" max="11780" width="14.28515625" style="41" customWidth="1"/>
    <col min="11781" max="11781" width="12.85546875" style="41" customWidth="1"/>
    <col min="11782" max="11782" width="3.42578125" style="41" customWidth="1"/>
    <col min="11783" max="11783" width="22" style="41" customWidth="1"/>
    <col min="11784" max="12032" width="14.7109375" style="41"/>
    <col min="12033" max="12033" width="0" style="41" hidden="1" customWidth="1"/>
    <col min="12034" max="12034" width="11.7109375" style="41" customWidth="1"/>
    <col min="12035" max="12035" width="58.42578125" style="41" customWidth="1"/>
    <col min="12036" max="12036" width="14.28515625" style="41" customWidth="1"/>
    <col min="12037" max="12037" width="12.85546875" style="41" customWidth="1"/>
    <col min="12038" max="12038" width="3.42578125" style="41" customWidth="1"/>
    <col min="12039" max="12039" width="22" style="41" customWidth="1"/>
    <col min="12040" max="12288" width="14.7109375" style="41"/>
    <col min="12289" max="12289" width="0" style="41" hidden="1" customWidth="1"/>
    <col min="12290" max="12290" width="11.7109375" style="41" customWidth="1"/>
    <col min="12291" max="12291" width="58.42578125" style="41" customWidth="1"/>
    <col min="12292" max="12292" width="14.28515625" style="41" customWidth="1"/>
    <col min="12293" max="12293" width="12.85546875" style="41" customWidth="1"/>
    <col min="12294" max="12294" width="3.42578125" style="41" customWidth="1"/>
    <col min="12295" max="12295" width="22" style="41" customWidth="1"/>
    <col min="12296" max="12544" width="14.7109375" style="41"/>
    <col min="12545" max="12545" width="0" style="41" hidden="1" customWidth="1"/>
    <col min="12546" max="12546" width="11.7109375" style="41" customWidth="1"/>
    <col min="12547" max="12547" width="58.42578125" style="41" customWidth="1"/>
    <col min="12548" max="12548" width="14.28515625" style="41" customWidth="1"/>
    <col min="12549" max="12549" width="12.85546875" style="41" customWidth="1"/>
    <col min="12550" max="12550" width="3.42578125" style="41" customWidth="1"/>
    <col min="12551" max="12551" width="22" style="41" customWidth="1"/>
    <col min="12552" max="12800" width="14.7109375" style="41"/>
    <col min="12801" max="12801" width="0" style="41" hidden="1" customWidth="1"/>
    <col min="12802" max="12802" width="11.7109375" style="41" customWidth="1"/>
    <col min="12803" max="12803" width="58.42578125" style="41" customWidth="1"/>
    <col min="12804" max="12804" width="14.28515625" style="41" customWidth="1"/>
    <col min="12805" max="12805" width="12.85546875" style="41" customWidth="1"/>
    <col min="12806" max="12806" width="3.42578125" style="41" customWidth="1"/>
    <col min="12807" max="12807" width="22" style="41" customWidth="1"/>
    <col min="12808" max="13056" width="14.7109375" style="41"/>
    <col min="13057" max="13057" width="0" style="41" hidden="1" customWidth="1"/>
    <col min="13058" max="13058" width="11.7109375" style="41" customWidth="1"/>
    <col min="13059" max="13059" width="58.42578125" style="41" customWidth="1"/>
    <col min="13060" max="13060" width="14.28515625" style="41" customWidth="1"/>
    <col min="13061" max="13061" width="12.85546875" style="41" customWidth="1"/>
    <col min="13062" max="13062" width="3.42578125" style="41" customWidth="1"/>
    <col min="13063" max="13063" width="22" style="41" customWidth="1"/>
    <col min="13064" max="13312" width="14.7109375" style="41"/>
    <col min="13313" max="13313" width="0" style="41" hidden="1" customWidth="1"/>
    <col min="13314" max="13314" width="11.7109375" style="41" customWidth="1"/>
    <col min="13315" max="13315" width="58.42578125" style="41" customWidth="1"/>
    <col min="13316" max="13316" width="14.28515625" style="41" customWidth="1"/>
    <col min="13317" max="13317" width="12.85546875" style="41" customWidth="1"/>
    <col min="13318" max="13318" width="3.42578125" style="41" customWidth="1"/>
    <col min="13319" max="13319" width="22" style="41" customWidth="1"/>
    <col min="13320" max="13568" width="14.7109375" style="41"/>
    <col min="13569" max="13569" width="0" style="41" hidden="1" customWidth="1"/>
    <col min="13570" max="13570" width="11.7109375" style="41" customWidth="1"/>
    <col min="13571" max="13571" width="58.42578125" style="41" customWidth="1"/>
    <col min="13572" max="13572" width="14.28515625" style="41" customWidth="1"/>
    <col min="13573" max="13573" width="12.85546875" style="41" customWidth="1"/>
    <col min="13574" max="13574" width="3.42578125" style="41" customWidth="1"/>
    <col min="13575" max="13575" width="22" style="41" customWidth="1"/>
    <col min="13576" max="13824" width="14.7109375" style="41"/>
    <col min="13825" max="13825" width="0" style="41" hidden="1" customWidth="1"/>
    <col min="13826" max="13826" width="11.7109375" style="41" customWidth="1"/>
    <col min="13827" max="13827" width="58.42578125" style="41" customWidth="1"/>
    <col min="13828" max="13828" width="14.28515625" style="41" customWidth="1"/>
    <col min="13829" max="13829" width="12.85546875" style="41" customWidth="1"/>
    <col min="13830" max="13830" width="3.42578125" style="41" customWidth="1"/>
    <col min="13831" max="13831" width="22" style="41" customWidth="1"/>
    <col min="13832" max="14080" width="14.7109375" style="41"/>
    <col min="14081" max="14081" width="0" style="41" hidden="1" customWidth="1"/>
    <col min="14082" max="14082" width="11.7109375" style="41" customWidth="1"/>
    <col min="14083" max="14083" width="58.42578125" style="41" customWidth="1"/>
    <col min="14084" max="14084" width="14.28515625" style="41" customWidth="1"/>
    <col min="14085" max="14085" width="12.85546875" style="41" customWidth="1"/>
    <col min="14086" max="14086" width="3.42578125" style="41" customWidth="1"/>
    <col min="14087" max="14087" width="22" style="41" customWidth="1"/>
    <col min="14088" max="14336" width="14.7109375" style="41"/>
    <col min="14337" max="14337" width="0" style="41" hidden="1" customWidth="1"/>
    <col min="14338" max="14338" width="11.7109375" style="41" customWidth="1"/>
    <col min="14339" max="14339" width="58.42578125" style="41" customWidth="1"/>
    <col min="14340" max="14340" width="14.28515625" style="41" customWidth="1"/>
    <col min="14341" max="14341" width="12.85546875" style="41" customWidth="1"/>
    <col min="14342" max="14342" width="3.42578125" style="41" customWidth="1"/>
    <col min="14343" max="14343" width="22" style="41" customWidth="1"/>
    <col min="14344" max="14592" width="14.7109375" style="41"/>
    <col min="14593" max="14593" width="0" style="41" hidden="1" customWidth="1"/>
    <col min="14594" max="14594" width="11.7109375" style="41" customWidth="1"/>
    <col min="14595" max="14595" width="58.42578125" style="41" customWidth="1"/>
    <col min="14596" max="14596" width="14.28515625" style="41" customWidth="1"/>
    <col min="14597" max="14597" width="12.85546875" style="41" customWidth="1"/>
    <col min="14598" max="14598" width="3.42578125" style="41" customWidth="1"/>
    <col min="14599" max="14599" width="22" style="41" customWidth="1"/>
    <col min="14600" max="14848" width="14.7109375" style="41"/>
    <col min="14849" max="14849" width="0" style="41" hidden="1" customWidth="1"/>
    <col min="14850" max="14850" width="11.7109375" style="41" customWidth="1"/>
    <col min="14851" max="14851" width="58.42578125" style="41" customWidth="1"/>
    <col min="14852" max="14852" width="14.28515625" style="41" customWidth="1"/>
    <col min="14853" max="14853" width="12.85546875" style="41" customWidth="1"/>
    <col min="14854" max="14854" width="3.42578125" style="41" customWidth="1"/>
    <col min="14855" max="14855" width="22" style="41" customWidth="1"/>
    <col min="14856" max="15104" width="14.7109375" style="41"/>
    <col min="15105" max="15105" width="0" style="41" hidden="1" customWidth="1"/>
    <col min="15106" max="15106" width="11.7109375" style="41" customWidth="1"/>
    <col min="15107" max="15107" width="58.42578125" style="41" customWidth="1"/>
    <col min="15108" max="15108" width="14.28515625" style="41" customWidth="1"/>
    <col min="15109" max="15109" width="12.85546875" style="41" customWidth="1"/>
    <col min="15110" max="15110" width="3.42578125" style="41" customWidth="1"/>
    <col min="15111" max="15111" width="22" style="41" customWidth="1"/>
    <col min="15112" max="15360" width="14.7109375" style="41"/>
    <col min="15361" max="15361" width="0" style="41" hidden="1" customWidth="1"/>
    <col min="15362" max="15362" width="11.7109375" style="41" customWidth="1"/>
    <col min="15363" max="15363" width="58.42578125" style="41" customWidth="1"/>
    <col min="15364" max="15364" width="14.28515625" style="41" customWidth="1"/>
    <col min="15365" max="15365" width="12.85546875" style="41" customWidth="1"/>
    <col min="15366" max="15366" width="3.42578125" style="41" customWidth="1"/>
    <col min="15367" max="15367" width="22" style="41" customWidth="1"/>
    <col min="15368" max="15616" width="14.7109375" style="41"/>
    <col min="15617" max="15617" width="0" style="41" hidden="1" customWidth="1"/>
    <col min="15618" max="15618" width="11.7109375" style="41" customWidth="1"/>
    <col min="15619" max="15619" width="58.42578125" style="41" customWidth="1"/>
    <col min="15620" max="15620" width="14.28515625" style="41" customWidth="1"/>
    <col min="15621" max="15621" width="12.85546875" style="41" customWidth="1"/>
    <col min="15622" max="15622" width="3.42578125" style="41" customWidth="1"/>
    <col min="15623" max="15623" width="22" style="41" customWidth="1"/>
    <col min="15624" max="15872" width="14.7109375" style="41"/>
    <col min="15873" max="15873" width="0" style="41" hidden="1" customWidth="1"/>
    <col min="15874" max="15874" width="11.7109375" style="41" customWidth="1"/>
    <col min="15875" max="15875" width="58.42578125" style="41" customWidth="1"/>
    <col min="15876" max="15876" width="14.28515625" style="41" customWidth="1"/>
    <col min="15877" max="15877" width="12.85546875" style="41" customWidth="1"/>
    <col min="15878" max="15878" width="3.42578125" style="41" customWidth="1"/>
    <col min="15879" max="15879" width="22" style="41" customWidth="1"/>
    <col min="15880" max="16128" width="14.7109375" style="41"/>
    <col min="16129" max="16129" width="0" style="41" hidden="1" customWidth="1"/>
    <col min="16130" max="16130" width="11.7109375" style="41" customWidth="1"/>
    <col min="16131" max="16131" width="58.42578125" style="41" customWidth="1"/>
    <col min="16132" max="16132" width="14.28515625" style="41" customWidth="1"/>
    <col min="16133" max="16133" width="12.85546875" style="41" customWidth="1"/>
    <col min="16134" max="16134" width="3.42578125" style="41" customWidth="1"/>
    <col min="16135" max="16135" width="22" style="41" customWidth="1"/>
    <col min="16136" max="16384" width="14.7109375" style="41"/>
  </cols>
  <sheetData>
    <row r="1" spans="1:10" s="35" customFormat="1" ht="15" customHeight="1">
      <c r="B1" s="616" t="s">
        <v>13</v>
      </c>
      <c r="C1" s="616"/>
    </row>
    <row r="2" spans="1:10" s="38" customFormat="1" ht="30.75" customHeight="1">
      <c r="B2" s="36" t="s">
        <v>14</v>
      </c>
      <c r="C2" s="36"/>
      <c r="D2" s="36"/>
      <c r="E2" s="36"/>
      <c r="F2" s="37"/>
      <c r="G2" s="37"/>
    </row>
    <row r="3" spans="1:10" s="38" customFormat="1" ht="15.75">
      <c r="D3" s="39"/>
      <c r="G3" s="40"/>
    </row>
    <row r="4" spans="1:10" ht="15.75">
      <c r="C4" s="42"/>
      <c r="D4" s="43" t="s">
        <v>160</v>
      </c>
      <c r="E4" s="43"/>
      <c r="G4" s="44" t="s">
        <v>155</v>
      </c>
    </row>
    <row r="5" spans="1:10" ht="38.25">
      <c r="D5" s="45" t="s">
        <v>15</v>
      </c>
      <c r="E5" s="45" t="s">
        <v>16</v>
      </c>
      <c r="G5" s="44" t="s">
        <v>17</v>
      </c>
    </row>
    <row r="6" spans="1:10">
      <c r="D6" s="45" t="s">
        <v>18</v>
      </c>
      <c r="E6" s="45" t="s">
        <v>19</v>
      </c>
      <c r="G6" s="44" t="s">
        <v>19</v>
      </c>
    </row>
    <row r="7" spans="1:10">
      <c r="B7" s="46"/>
      <c r="C7" s="46"/>
      <c r="D7" s="47"/>
      <c r="G7" s="48"/>
    </row>
    <row r="8" spans="1:10" s="53" customFormat="1" ht="36" customHeight="1">
      <c r="B8" s="49" t="s">
        <v>20</v>
      </c>
      <c r="C8" s="50"/>
      <c r="D8" s="51">
        <f>D9+D16+D24</f>
        <v>146006</v>
      </c>
      <c r="E8" s="52">
        <f>E9+E16+E24</f>
        <v>-2546</v>
      </c>
      <c r="G8" s="54">
        <f>G9+G16+G24</f>
        <v>-2568</v>
      </c>
      <c r="H8" s="499">
        <f>G8-E8</f>
        <v>-22</v>
      </c>
      <c r="I8" s="500">
        <f>H8/E8</f>
        <v>8.6410054988216804E-3</v>
      </c>
      <c r="J8" s="55"/>
    </row>
    <row r="9" spans="1:10" s="59" customFormat="1" ht="16.5">
      <c r="B9" s="56" t="s">
        <v>21</v>
      </c>
      <c r="C9" s="57" t="s">
        <v>22</v>
      </c>
      <c r="D9" s="58">
        <f>D10+D11+D12</f>
        <v>132202</v>
      </c>
      <c r="E9" s="58">
        <f>E10+E11+E12</f>
        <v>-2400</v>
      </c>
      <c r="G9" s="58">
        <f>G10+G11+G12</f>
        <v>-2453</v>
      </c>
      <c r="H9" s="499">
        <f t="shared" ref="H9:H21" si="0">G9-E9</f>
        <v>-53</v>
      </c>
      <c r="I9" s="500">
        <f>H9/E9</f>
        <v>2.2083333333333333E-2</v>
      </c>
      <c r="J9" s="60"/>
    </row>
    <row r="10" spans="1:10" s="60" customFormat="1" ht="39.75" customHeight="1">
      <c r="B10" s="61">
        <v>156</v>
      </c>
      <c r="C10" s="62" t="s">
        <v>23</v>
      </c>
      <c r="D10" s="63">
        <v>110066</v>
      </c>
      <c r="E10" s="63">
        <v>-2000</v>
      </c>
      <c r="G10" s="63">
        <v>-2130</v>
      </c>
      <c r="H10" s="499">
        <f t="shared" si="0"/>
        <v>-130</v>
      </c>
      <c r="I10" s="500">
        <f>H10/E10</f>
        <v>6.5000000000000002E-2</v>
      </c>
    </row>
    <row r="11" spans="1:10" s="60" customFormat="1" ht="39.75" customHeight="1">
      <c r="B11" s="61">
        <v>218</v>
      </c>
      <c r="C11" s="62" t="s">
        <v>24</v>
      </c>
      <c r="D11" s="63">
        <v>5740</v>
      </c>
      <c r="E11" s="63">
        <v>-150</v>
      </c>
      <c r="F11" s="60" t="s">
        <v>164</v>
      </c>
      <c r="G11" s="63">
        <v>-108</v>
      </c>
      <c r="H11" s="499">
        <f t="shared" si="0"/>
        <v>42</v>
      </c>
      <c r="I11" s="500">
        <f>H11/E11</f>
        <v>-0.28000000000000003</v>
      </c>
    </row>
    <row r="12" spans="1:10" s="60" customFormat="1" ht="27.75" customHeight="1">
      <c r="B12" s="61">
        <v>302</v>
      </c>
      <c r="C12" s="62" t="s">
        <v>31</v>
      </c>
      <c r="D12" s="63">
        <v>16396</v>
      </c>
      <c r="E12" s="63">
        <v>-250</v>
      </c>
      <c r="F12" s="60" t="s">
        <v>164</v>
      </c>
      <c r="G12" s="63">
        <v>-215</v>
      </c>
      <c r="H12" s="499">
        <f t="shared" si="0"/>
        <v>35</v>
      </c>
      <c r="I12" s="500">
        <f t="shared" ref="I12:I17" si="1">H12/E12</f>
        <v>-0.14000000000000001</v>
      </c>
    </row>
    <row r="13" spans="1:10" s="60" customFormat="1" ht="16.5">
      <c r="C13" s="481" t="s">
        <v>165</v>
      </c>
      <c r="D13" s="64"/>
      <c r="E13" s="64"/>
      <c r="G13" s="64"/>
      <c r="H13" s="499"/>
      <c r="I13" s="500"/>
    </row>
    <row r="15" spans="1:10" s="65" customFormat="1" ht="16.5">
      <c r="A15" s="615"/>
      <c r="B15" s="615"/>
      <c r="D15" s="66"/>
      <c r="E15" s="66"/>
      <c r="G15" s="66"/>
      <c r="H15" s="499"/>
      <c r="I15" s="500"/>
    </row>
    <row r="16" spans="1:10" ht="16.5">
      <c r="B16" s="56" t="s">
        <v>21</v>
      </c>
      <c r="C16" s="57" t="s">
        <v>32</v>
      </c>
      <c r="D16" s="58">
        <f>D17+D22+D23</f>
        <v>12556</v>
      </c>
      <c r="E16" s="58">
        <f>E17+E22+E23</f>
        <v>-143</v>
      </c>
      <c r="F16" s="498"/>
      <c r="G16" s="58">
        <f>G17+G22+G23</f>
        <v>-112</v>
      </c>
      <c r="H16" s="499">
        <f t="shared" si="0"/>
        <v>31</v>
      </c>
      <c r="I16" s="500">
        <f t="shared" si="1"/>
        <v>-0.21678321678321677</v>
      </c>
    </row>
    <row r="17" spans="2:9" ht="16.5">
      <c r="B17" s="61">
        <v>134</v>
      </c>
      <c r="C17" s="62" t="s">
        <v>33</v>
      </c>
      <c r="D17" s="63">
        <v>5254</v>
      </c>
      <c r="E17" s="63">
        <v>-52</v>
      </c>
      <c r="F17" s="498"/>
      <c r="G17" s="63">
        <v>-17</v>
      </c>
      <c r="H17" s="499">
        <f t="shared" si="0"/>
        <v>35</v>
      </c>
      <c r="I17" s="500">
        <f t="shared" si="1"/>
        <v>-0.67307692307692313</v>
      </c>
    </row>
    <row r="18" spans="2:9" ht="16.5">
      <c r="B18" s="61"/>
      <c r="C18" s="582" t="s">
        <v>34</v>
      </c>
      <c r="D18" s="583">
        <v>3071</v>
      </c>
      <c r="E18" s="583">
        <v>0</v>
      </c>
      <c r="F18" s="586"/>
      <c r="G18" s="583">
        <v>0</v>
      </c>
      <c r="H18" s="499">
        <f t="shared" si="0"/>
        <v>0</v>
      </c>
      <c r="I18" s="500"/>
    </row>
    <row r="19" spans="2:9" ht="16.5">
      <c r="B19" s="61"/>
      <c r="C19" s="584" t="s">
        <v>151</v>
      </c>
      <c r="D19" s="585">
        <v>1551</v>
      </c>
      <c r="E19" s="585">
        <v>-30</v>
      </c>
      <c r="F19" s="587"/>
      <c r="G19" s="585">
        <v>-29</v>
      </c>
      <c r="H19" s="499">
        <f t="shared" si="0"/>
        <v>1</v>
      </c>
      <c r="I19" s="500"/>
    </row>
    <row r="20" spans="2:9" ht="16.5">
      <c r="B20" s="61"/>
      <c r="C20" s="584" t="s">
        <v>35</v>
      </c>
      <c r="D20" s="585">
        <v>158</v>
      </c>
      <c r="E20" s="585">
        <v>-3</v>
      </c>
      <c r="F20" s="587"/>
      <c r="G20" s="585">
        <v>-3</v>
      </c>
      <c r="H20" s="499">
        <f t="shared" si="0"/>
        <v>0</v>
      </c>
      <c r="I20" s="500"/>
    </row>
    <row r="21" spans="2:9" ht="16.5">
      <c r="B21" s="61"/>
      <c r="C21" s="584" t="s">
        <v>211</v>
      </c>
      <c r="D21" s="585">
        <f>182+166+126</f>
        <v>474</v>
      </c>
      <c r="E21" s="585">
        <f>-4-9-6</f>
        <v>-19</v>
      </c>
      <c r="F21" s="587"/>
      <c r="G21" s="585">
        <v>15</v>
      </c>
      <c r="H21" s="499">
        <f t="shared" si="0"/>
        <v>34</v>
      </c>
      <c r="I21" s="500"/>
    </row>
    <row r="22" spans="2:9" ht="18.75" customHeight="1">
      <c r="B22" s="61">
        <v>220</v>
      </c>
      <c r="C22" s="62" t="s">
        <v>39</v>
      </c>
      <c r="D22" s="63">
        <v>5598</v>
      </c>
      <c r="E22" s="63">
        <v>-78</v>
      </c>
      <c r="F22" s="498"/>
      <c r="G22" s="63">
        <v>-80</v>
      </c>
      <c r="H22" s="499">
        <f>G22-E22</f>
        <v>-2</v>
      </c>
      <c r="I22" s="500">
        <f>H22/E22</f>
        <v>2.564102564102564E-2</v>
      </c>
    </row>
    <row r="23" spans="2:9" ht="24.75" customHeight="1">
      <c r="B23" s="61">
        <v>305</v>
      </c>
      <c r="C23" s="62" t="s">
        <v>40</v>
      </c>
      <c r="D23" s="63">
        <v>1704</v>
      </c>
      <c r="E23" s="63">
        <v>-13</v>
      </c>
      <c r="F23" s="498"/>
      <c r="G23" s="63">
        <v>-15</v>
      </c>
      <c r="H23" s="499">
        <f>G23-E23</f>
        <v>-2</v>
      </c>
      <c r="I23" s="500">
        <f>H23/E23</f>
        <v>0.15384615384615385</v>
      </c>
    </row>
    <row r="24" spans="2:9" ht="39" customHeight="1">
      <c r="B24" s="56" t="s">
        <v>21</v>
      </c>
      <c r="C24" s="57" t="s">
        <v>41</v>
      </c>
      <c r="D24" s="58">
        <f>D25</f>
        <v>1248</v>
      </c>
      <c r="E24" s="58">
        <f>E25</f>
        <v>-3</v>
      </c>
      <c r="F24" s="498"/>
      <c r="G24" s="58">
        <f>G25</f>
        <v>-3</v>
      </c>
      <c r="H24" s="499">
        <f>G24-E24</f>
        <v>0</v>
      </c>
    </row>
    <row r="25" spans="2:9" ht="30">
      <c r="B25" s="61">
        <v>192</v>
      </c>
      <c r="C25" s="62" t="s">
        <v>42</v>
      </c>
      <c r="D25" s="63">
        <v>1248</v>
      </c>
      <c r="E25" s="63">
        <v>-3</v>
      </c>
      <c r="F25" s="498"/>
      <c r="G25" s="63">
        <v>-3</v>
      </c>
      <c r="H25" s="499">
        <f>G25-E25</f>
        <v>0</v>
      </c>
    </row>
  </sheetData>
  <mergeCells count="2">
    <mergeCell ref="A15:B15"/>
    <mergeCell ref="B1:C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Header>&amp;LSAFI1&amp;R&amp;D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0"/>
  <sheetViews>
    <sheetView view="pageLayout" zoomScaleNormal="100" workbookViewId="0">
      <selection activeCell="A32" sqref="A32"/>
    </sheetView>
  </sheetViews>
  <sheetFormatPr baseColWidth="10" defaultRowHeight="15"/>
  <cols>
    <col min="1" max="1" width="32.42578125" style="370" customWidth="1"/>
    <col min="2" max="2" width="2.7109375" style="370" customWidth="1"/>
    <col min="3" max="3" width="13.42578125" style="370" customWidth="1"/>
    <col min="4" max="4" width="2.7109375" style="370" customWidth="1"/>
    <col min="5" max="6" width="19.85546875" style="370" customWidth="1"/>
    <col min="7" max="7" width="15.85546875" style="370" customWidth="1"/>
    <col min="8" max="8" width="12.140625" style="370" customWidth="1"/>
    <col min="9" max="9" width="11.7109375" style="370" hidden="1" customWidth="1"/>
    <col min="10" max="10" width="18.42578125" style="370" hidden="1" customWidth="1"/>
    <col min="11" max="11" width="14" style="370" customWidth="1"/>
    <col min="12" max="12" width="15.7109375" style="370" customWidth="1"/>
    <col min="13" max="13" width="2.7109375" style="370" customWidth="1"/>
    <col min="14" max="258" width="11.42578125" style="370"/>
    <col min="259" max="259" width="32.42578125" style="370" customWidth="1"/>
    <col min="260" max="260" width="2.7109375" style="370" customWidth="1"/>
    <col min="261" max="261" width="13.42578125" style="370" customWidth="1"/>
    <col min="262" max="262" width="2.7109375" style="370" customWidth="1"/>
    <col min="263" max="263" width="13" style="370" customWidth="1"/>
    <col min="264" max="264" width="13.42578125" style="370" customWidth="1"/>
    <col min="265" max="265" width="12.140625" style="370" customWidth="1"/>
    <col min="266" max="267" width="0" style="370" hidden="1" customWidth="1"/>
    <col min="268" max="268" width="13.7109375" style="370" customWidth="1"/>
    <col min="269" max="269" width="2.7109375" style="370" customWidth="1"/>
    <col min="270" max="514" width="11.42578125" style="370"/>
    <col min="515" max="515" width="32.42578125" style="370" customWidth="1"/>
    <col min="516" max="516" width="2.7109375" style="370" customWidth="1"/>
    <col min="517" max="517" width="13.42578125" style="370" customWidth="1"/>
    <col min="518" max="518" width="2.7109375" style="370" customWidth="1"/>
    <col min="519" max="519" width="13" style="370" customWidth="1"/>
    <col min="520" max="520" width="13.42578125" style="370" customWidth="1"/>
    <col min="521" max="521" width="12.140625" style="370" customWidth="1"/>
    <col min="522" max="523" width="0" style="370" hidden="1" customWidth="1"/>
    <col min="524" max="524" width="13.7109375" style="370" customWidth="1"/>
    <col min="525" max="525" width="2.7109375" style="370" customWidth="1"/>
    <col min="526" max="770" width="11.42578125" style="370"/>
    <col min="771" max="771" width="32.42578125" style="370" customWidth="1"/>
    <col min="772" max="772" width="2.7109375" style="370" customWidth="1"/>
    <col min="773" max="773" width="13.42578125" style="370" customWidth="1"/>
    <col min="774" max="774" width="2.7109375" style="370" customWidth="1"/>
    <col min="775" max="775" width="13" style="370" customWidth="1"/>
    <col min="776" max="776" width="13.42578125" style="370" customWidth="1"/>
    <col min="777" max="777" width="12.140625" style="370" customWidth="1"/>
    <col min="778" max="779" width="0" style="370" hidden="1" customWidth="1"/>
    <col min="780" max="780" width="13.7109375" style="370" customWidth="1"/>
    <col min="781" max="781" width="2.7109375" style="370" customWidth="1"/>
    <col min="782" max="1026" width="11.42578125" style="370"/>
    <col min="1027" max="1027" width="32.42578125" style="370" customWidth="1"/>
    <col min="1028" max="1028" width="2.7109375" style="370" customWidth="1"/>
    <col min="1029" max="1029" width="13.42578125" style="370" customWidth="1"/>
    <col min="1030" max="1030" width="2.7109375" style="370" customWidth="1"/>
    <col min="1031" max="1031" width="13" style="370" customWidth="1"/>
    <col min="1032" max="1032" width="13.42578125" style="370" customWidth="1"/>
    <col min="1033" max="1033" width="12.140625" style="370" customWidth="1"/>
    <col min="1034" max="1035" width="0" style="370" hidden="1" customWidth="1"/>
    <col min="1036" max="1036" width="13.7109375" style="370" customWidth="1"/>
    <col min="1037" max="1037" width="2.7109375" style="370" customWidth="1"/>
    <col min="1038" max="1282" width="11.42578125" style="370"/>
    <col min="1283" max="1283" width="32.42578125" style="370" customWidth="1"/>
    <col min="1284" max="1284" width="2.7109375" style="370" customWidth="1"/>
    <col min="1285" max="1285" width="13.42578125" style="370" customWidth="1"/>
    <col min="1286" max="1286" width="2.7109375" style="370" customWidth="1"/>
    <col min="1287" max="1287" width="13" style="370" customWidth="1"/>
    <col min="1288" max="1288" width="13.42578125" style="370" customWidth="1"/>
    <col min="1289" max="1289" width="12.140625" style="370" customWidth="1"/>
    <col min="1290" max="1291" width="0" style="370" hidden="1" customWidth="1"/>
    <col min="1292" max="1292" width="13.7109375" style="370" customWidth="1"/>
    <col min="1293" max="1293" width="2.7109375" style="370" customWidth="1"/>
    <col min="1294" max="1538" width="11.42578125" style="370"/>
    <col min="1539" max="1539" width="32.42578125" style="370" customWidth="1"/>
    <col min="1540" max="1540" width="2.7109375" style="370" customWidth="1"/>
    <col min="1541" max="1541" width="13.42578125" style="370" customWidth="1"/>
    <col min="1542" max="1542" width="2.7109375" style="370" customWidth="1"/>
    <col min="1543" max="1543" width="13" style="370" customWidth="1"/>
    <col min="1544" max="1544" width="13.42578125" style="370" customWidth="1"/>
    <col min="1545" max="1545" width="12.140625" style="370" customWidth="1"/>
    <col min="1546" max="1547" width="0" style="370" hidden="1" customWidth="1"/>
    <col min="1548" max="1548" width="13.7109375" style="370" customWidth="1"/>
    <col min="1549" max="1549" width="2.7109375" style="370" customWidth="1"/>
    <col min="1550" max="1794" width="11.42578125" style="370"/>
    <col min="1795" max="1795" width="32.42578125" style="370" customWidth="1"/>
    <col min="1796" max="1796" width="2.7109375" style="370" customWidth="1"/>
    <col min="1797" max="1797" width="13.42578125" style="370" customWidth="1"/>
    <col min="1798" max="1798" width="2.7109375" style="370" customWidth="1"/>
    <col min="1799" max="1799" width="13" style="370" customWidth="1"/>
    <col min="1800" max="1800" width="13.42578125" style="370" customWidth="1"/>
    <col min="1801" max="1801" width="12.140625" style="370" customWidth="1"/>
    <col min="1802" max="1803" width="0" style="370" hidden="1" customWidth="1"/>
    <col min="1804" max="1804" width="13.7109375" style="370" customWidth="1"/>
    <col min="1805" max="1805" width="2.7109375" style="370" customWidth="1"/>
    <col min="1806" max="2050" width="11.42578125" style="370"/>
    <col min="2051" max="2051" width="32.42578125" style="370" customWidth="1"/>
    <col min="2052" max="2052" width="2.7109375" style="370" customWidth="1"/>
    <col min="2053" max="2053" width="13.42578125" style="370" customWidth="1"/>
    <col min="2054" max="2054" width="2.7109375" style="370" customWidth="1"/>
    <col min="2055" max="2055" width="13" style="370" customWidth="1"/>
    <col min="2056" max="2056" width="13.42578125" style="370" customWidth="1"/>
    <col min="2057" max="2057" width="12.140625" style="370" customWidth="1"/>
    <col min="2058" max="2059" width="0" style="370" hidden="1" customWidth="1"/>
    <col min="2060" max="2060" width="13.7109375" style="370" customWidth="1"/>
    <col min="2061" max="2061" width="2.7109375" style="370" customWidth="1"/>
    <col min="2062" max="2306" width="11.42578125" style="370"/>
    <col min="2307" max="2307" width="32.42578125" style="370" customWidth="1"/>
    <col min="2308" max="2308" width="2.7109375" style="370" customWidth="1"/>
    <col min="2309" max="2309" width="13.42578125" style="370" customWidth="1"/>
    <col min="2310" max="2310" width="2.7109375" style="370" customWidth="1"/>
    <col min="2311" max="2311" width="13" style="370" customWidth="1"/>
    <col min="2312" max="2312" width="13.42578125" style="370" customWidth="1"/>
    <col min="2313" max="2313" width="12.140625" style="370" customWidth="1"/>
    <col min="2314" max="2315" width="0" style="370" hidden="1" customWidth="1"/>
    <col min="2316" max="2316" width="13.7109375" style="370" customWidth="1"/>
    <col min="2317" max="2317" width="2.7109375" style="370" customWidth="1"/>
    <col min="2318" max="2562" width="11.42578125" style="370"/>
    <col min="2563" max="2563" width="32.42578125" style="370" customWidth="1"/>
    <col min="2564" max="2564" width="2.7109375" style="370" customWidth="1"/>
    <col min="2565" max="2565" width="13.42578125" style="370" customWidth="1"/>
    <col min="2566" max="2566" width="2.7109375" style="370" customWidth="1"/>
    <col min="2567" max="2567" width="13" style="370" customWidth="1"/>
    <col min="2568" max="2568" width="13.42578125" style="370" customWidth="1"/>
    <col min="2569" max="2569" width="12.140625" style="370" customWidth="1"/>
    <col min="2570" max="2571" width="0" style="370" hidden="1" customWidth="1"/>
    <col min="2572" max="2572" width="13.7109375" style="370" customWidth="1"/>
    <col min="2573" max="2573" width="2.7109375" style="370" customWidth="1"/>
    <col min="2574" max="2818" width="11.42578125" style="370"/>
    <col min="2819" max="2819" width="32.42578125" style="370" customWidth="1"/>
    <col min="2820" max="2820" width="2.7109375" style="370" customWidth="1"/>
    <col min="2821" max="2821" width="13.42578125" style="370" customWidth="1"/>
    <col min="2822" max="2822" width="2.7109375" style="370" customWidth="1"/>
    <col min="2823" max="2823" width="13" style="370" customWidth="1"/>
    <col min="2824" max="2824" width="13.42578125" style="370" customWidth="1"/>
    <col min="2825" max="2825" width="12.140625" style="370" customWidth="1"/>
    <col min="2826" max="2827" width="0" style="370" hidden="1" customWidth="1"/>
    <col min="2828" max="2828" width="13.7109375" style="370" customWidth="1"/>
    <col min="2829" max="2829" width="2.7109375" style="370" customWidth="1"/>
    <col min="2830" max="3074" width="11.42578125" style="370"/>
    <col min="3075" max="3075" width="32.42578125" style="370" customWidth="1"/>
    <col min="3076" max="3076" width="2.7109375" style="370" customWidth="1"/>
    <col min="3077" max="3077" width="13.42578125" style="370" customWidth="1"/>
    <col min="3078" max="3078" width="2.7109375" style="370" customWidth="1"/>
    <col min="3079" max="3079" width="13" style="370" customWidth="1"/>
    <col min="3080" max="3080" width="13.42578125" style="370" customWidth="1"/>
    <col min="3081" max="3081" width="12.140625" style="370" customWidth="1"/>
    <col min="3082" max="3083" width="0" style="370" hidden="1" customWidth="1"/>
    <col min="3084" max="3084" width="13.7109375" style="370" customWidth="1"/>
    <col min="3085" max="3085" width="2.7109375" style="370" customWidth="1"/>
    <col min="3086" max="3330" width="11.42578125" style="370"/>
    <col min="3331" max="3331" width="32.42578125" style="370" customWidth="1"/>
    <col min="3332" max="3332" width="2.7109375" style="370" customWidth="1"/>
    <col min="3333" max="3333" width="13.42578125" style="370" customWidth="1"/>
    <col min="3334" max="3334" width="2.7109375" style="370" customWidth="1"/>
    <col min="3335" max="3335" width="13" style="370" customWidth="1"/>
    <col min="3336" max="3336" width="13.42578125" style="370" customWidth="1"/>
    <col min="3337" max="3337" width="12.140625" style="370" customWidth="1"/>
    <col min="3338" max="3339" width="0" style="370" hidden="1" customWidth="1"/>
    <col min="3340" max="3340" width="13.7109375" style="370" customWidth="1"/>
    <col min="3341" max="3341" width="2.7109375" style="370" customWidth="1"/>
    <col min="3342" max="3586" width="11.42578125" style="370"/>
    <col min="3587" max="3587" width="32.42578125" style="370" customWidth="1"/>
    <col min="3588" max="3588" width="2.7109375" style="370" customWidth="1"/>
    <col min="3589" max="3589" width="13.42578125" style="370" customWidth="1"/>
    <col min="3590" max="3590" width="2.7109375" style="370" customWidth="1"/>
    <col min="3591" max="3591" width="13" style="370" customWidth="1"/>
    <col min="3592" max="3592" width="13.42578125" style="370" customWidth="1"/>
    <col min="3593" max="3593" width="12.140625" style="370" customWidth="1"/>
    <col min="3594" max="3595" width="0" style="370" hidden="1" customWidth="1"/>
    <col min="3596" max="3596" width="13.7109375" style="370" customWidth="1"/>
    <col min="3597" max="3597" width="2.7109375" style="370" customWidth="1"/>
    <col min="3598" max="3842" width="11.42578125" style="370"/>
    <col min="3843" max="3843" width="32.42578125" style="370" customWidth="1"/>
    <col min="3844" max="3844" width="2.7109375" style="370" customWidth="1"/>
    <col min="3845" max="3845" width="13.42578125" style="370" customWidth="1"/>
    <col min="3846" max="3846" width="2.7109375" style="370" customWidth="1"/>
    <col min="3847" max="3847" width="13" style="370" customWidth="1"/>
    <col min="3848" max="3848" width="13.42578125" style="370" customWidth="1"/>
    <col min="3849" max="3849" width="12.140625" style="370" customWidth="1"/>
    <col min="3850" max="3851" width="0" style="370" hidden="1" customWidth="1"/>
    <col min="3852" max="3852" width="13.7109375" style="370" customWidth="1"/>
    <col min="3853" max="3853" width="2.7109375" style="370" customWidth="1"/>
    <col min="3854" max="4098" width="11.42578125" style="370"/>
    <col min="4099" max="4099" width="32.42578125" style="370" customWidth="1"/>
    <col min="4100" max="4100" width="2.7109375" style="370" customWidth="1"/>
    <col min="4101" max="4101" width="13.42578125" style="370" customWidth="1"/>
    <col min="4102" max="4102" width="2.7109375" style="370" customWidth="1"/>
    <col min="4103" max="4103" width="13" style="370" customWidth="1"/>
    <col min="4104" max="4104" width="13.42578125" style="370" customWidth="1"/>
    <col min="4105" max="4105" width="12.140625" style="370" customWidth="1"/>
    <col min="4106" max="4107" width="0" style="370" hidden="1" customWidth="1"/>
    <col min="4108" max="4108" width="13.7109375" style="370" customWidth="1"/>
    <col min="4109" max="4109" width="2.7109375" style="370" customWidth="1"/>
    <col min="4110" max="4354" width="11.42578125" style="370"/>
    <col min="4355" max="4355" width="32.42578125" style="370" customWidth="1"/>
    <col min="4356" max="4356" width="2.7109375" style="370" customWidth="1"/>
    <col min="4357" max="4357" width="13.42578125" style="370" customWidth="1"/>
    <col min="4358" max="4358" width="2.7109375" style="370" customWidth="1"/>
    <col min="4359" max="4359" width="13" style="370" customWidth="1"/>
    <col min="4360" max="4360" width="13.42578125" style="370" customWidth="1"/>
    <col min="4361" max="4361" width="12.140625" style="370" customWidth="1"/>
    <col min="4362" max="4363" width="0" style="370" hidden="1" customWidth="1"/>
    <col min="4364" max="4364" width="13.7109375" style="370" customWidth="1"/>
    <col min="4365" max="4365" width="2.7109375" style="370" customWidth="1"/>
    <col min="4366" max="4610" width="11.42578125" style="370"/>
    <col min="4611" max="4611" width="32.42578125" style="370" customWidth="1"/>
    <col min="4612" max="4612" width="2.7109375" style="370" customWidth="1"/>
    <col min="4613" max="4613" width="13.42578125" style="370" customWidth="1"/>
    <col min="4614" max="4614" width="2.7109375" style="370" customWidth="1"/>
    <col min="4615" max="4615" width="13" style="370" customWidth="1"/>
    <col min="4616" max="4616" width="13.42578125" style="370" customWidth="1"/>
    <col min="4617" max="4617" width="12.140625" style="370" customWidth="1"/>
    <col min="4618" max="4619" width="0" style="370" hidden="1" customWidth="1"/>
    <col min="4620" max="4620" width="13.7109375" style="370" customWidth="1"/>
    <col min="4621" max="4621" width="2.7109375" style="370" customWidth="1"/>
    <col min="4622" max="4866" width="11.42578125" style="370"/>
    <col min="4867" max="4867" width="32.42578125" style="370" customWidth="1"/>
    <col min="4868" max="4868" width="2.7109375" style="370" customWidth="1"/>
    <col min="4869" max="4869" width="13.42578125" style="370" customWidth="1"/>
    <col min="4870" max="4870" width="2.7109375" style="370" customWidth="1"/>
    <col min="4871" max="4871" width="13" style="370" customWidth="1"/>
    <col min="4872" max="4872" width="13.42578125" style="370" customWidth="1"/>
    <col min="4873" max="4873" width="12.140625" style="370" customWidth="1"/>
    <col min="4874" max="4875" width="0" style="370" hidden="1" customWidth="1"/>
    <col min="4876" max="4876" width="13.7109375" style="370" customWidth="1"/>
    <col min="4877" max="4877" width="2.7109375" style="370" customWidth="1"/>
    <col min="4878" max="5122" width="11.42578125" style="370"/>
    <col min="5123" max="5123" width="32.42578125" style="370" customWidth="1"/>
    <col min="5124" max="5124" width="2.7109375" style="370" customWidth="1"/>
    <col min="5125" max="5125" width="13.42578125" style="370" customWidth="1"/>
    <col min="5126" max="5126" width="2.7109375" style="370" customWidth="1"/>
    <col min="5127" max="5127" width="13" style="370" customWidth="1"/>
    <col min="5128" max="5128" width="13.42578125" style="370" customWidth="1"/>
    <col min="5129" max="5129" width="12.140625" style="370" customWidth="1"/>
    <col min="5130" max="5131" width="0" style="370" hidden="1" customWidth="1"/>
    <col min="5132" max="5132" width="13.7109375" style="370" customWidth="1"/>
    <col min="5133" max="5133" width="2.7109375" style="370" customWidth="1"/>
    <col min="5134" max="5378" width="11.42578125" style="370"/>
    <col min="5379" max="5379" width="32.42578125" style="370" customWidth="1"/>
    <col min="5380" max="5380" width="2.7109375" style="370" customWidth="1"/>
    <col min="5381" max="5381" width="13.42578125" style="370" customWidth="1"/>
    <col min="5382" max="5382" width="2.7109375" style="370" customWidth="1"/>
    <col min="5383" max="5383" width="13" style="370" customWidth="1"/>
    <col min="5384" max="5384" width="13.42578125" style="370" customWidth="1"/>
    <col min="5385" max="5385" width="12.140625" style="370" customWidth="1"/>
    <col min="5386" max="5387" width="0" style="370" hidden="1" customWidth="1"/>
    <col min="5388" max="5388" width="13.7109375" style="370" customWidth="1"/>
    <col min="5389" max="5389" width="2.7109375" style="370" customWidth="1"/>
    <col min="5390" max="5634" width="11.42578125" style="370"/>
    <col min="5635" max="5635" width="32.42578125" style="370" customWidth="1"/>
    <col min="5636" max="5636" width="2.7109375" style="370" customWidth="1"/>
    <col min="5637" max="5637" width="13.42578125" style="370" customWidth="1"/>
    <col min="5638" max="5638" width="2.7109375" style="370" customWidth="1"/>
    <col min="5639" max="5639" width="13" style="370" customWidth="1"/>
    <col min="5640" max="5640" width="13.42578125" style="370" customWidth="1"/>
    <col min="5641" max="5641" width="12.140625" style="370" customWidth="1"/>
    <col min="5642" max="5643" width="0" style="370" hidden="1" customWidth="1"/>
    <col min="5644" max="5644" width="13.7109375" style="370" customWidth="1"/>
    <col min="5645" max="5645" width="2.7109375" style="370" customWidth="1"/>
    <col min="5646" max="5890" width="11.42578125" style="370"/>
    <col min="5891" max="5891" width="32.42578125" style="370" customWidth="1"/>
    <col min="5892" max="5892" width="2.7109375" style="370" customWidth="1"/>
    <col min="5893" max="5893" width="13.42578125" style="370" customWidth="1"/>
    <col min="5894" max="5894" width="2.7109375" style="370" customWidth="1"/>
    <col min="5895" max="5895" width="13" style="370" customWidth="1"/>
    <col min="5896" max="5896" width="13.42578125" style="370" customWidth="1"/>
    <col min="5897" max="5897" width="12.140625" style="370" customWidth="1"/>
    <col min="5898" max="5899" width="0" style="370" hidden="1" customWidth="1"/>
    <col min="5900" max="5900" width="13.7109375" style="370" customWidth="1"/>
    <col min="5901" max="5901" width="2.7109375" style="370" customWidth="1"/>
    <col min="5902" max="6146" width="11.42578125" style="370"/>
    <col min="6147" max="6147" width="32.42578125" style="370" customWidth="1"/>
    <col min="6148" max="6148" width="2.7109375" style="370" customWidth="1"/>
    <col min="6149" max="6149" width="13.42578125" style="370" customWidth="1"/>
    <col min="6150" max="6150" width="2.7109375" style="370" customWidth="1"/>
    <col min="6151" max="6151" width="13" style="370" customWidth="1"/>
    <col min="6152" max="6152" width="13.42578125" style="370" customWidth="1"/>
    <col min="6153" max="6153" width="12.140625" style="370" customWidth="1"/>
    <col min="6154" max="6155" width="0" style="370" hidden="1" customWidth="1"/>
    <col min="6156" max="6156" width="13.7109375" style="370" customWidth="1"/>
    <col min="6157" max="6157" width="2.7109375" style="370" customWidth="1"/>
    <col min="6158" max="6402" width="11.42578125" style="370"/>
    <col min="6403" max="6403" width="32.42578125" style="370" customWidth="1"/>
    <col min="6404" max="6404" width="2.7109375" style="370" customWidth="1"/>
    <col min="6405" max="6405" width="13.42578125" style="370" customWidth="1"/>
    <col min="6406" max="6406" width="2.7109375" style="370" customWidth="1"/>
    <col min="6407" max="6407" width="13" style="370" customWidth="1"/>
    <col min="6408" max="6408" width="13.42578125" style="370" customWidth="1"/>
    <col min="6409" max="6409" width="12.140625" style="370" customWidth="1"/>
    <col min="6410" max="6411" width="0" style="370" hidden="1" customWidth="1"/>
    <col min="6412" max="6412" width="13.7109375" style="370" customWidth="1"/>
    <col min="6413" max="6413" width="2.7109375" style="370" customWidth="1"/>
    <col min="6414" max="6658" width="11.42578125" style="370"/>
    <col min="6659" max="6659" width="32.42578125" style="370" customWidth="1"/>
    <col min="6660" max="6660" width="2.7109375" style="370" customWidth="1"/>
    <col min="6661" max="6661" width="13.42578125" style="370" customWidth="1"/>
    <col min="6662" max="6662" width="2.7109375" style="370" customWidth="1"/>
    <col min="6663" max="6663" width="13" style="370" customWidth="1"/>
    <col min="6664" max="6664" width="13.42578125" style="370" customWidth="1"/>
    <col min="6665" max="6665" width="12.140625" style="370" customWidth="1"/>
    <col min="6666" max="6667" width="0" style="370" hidden="1" customWidth="1"/>
    <col min="6668" max="6668" width="13.7109375" style="370" customWidth="1"/>
    <col min="6669" max="6669" width="2.7109375" style="370" customWidth="1"/>
    <col min="6670" max="6914" width="11.42578125" style="370"/>
    <col min="6915" max="6915" width="32.42578125" style="370" customWidth="1"/>
    <col min="6916" max="6916" width="2.7109375" style="370" customWidth="1"/>
    <col min="6917" max="6917" width="13.42578125" style="370" customWidth="1"/>
    <col min="6918" max="6918" width="2.7109375" style="370" customWidth="1"/>
    <col min="6919" max="6919" width="13" style="370" customWidth="1"/>
    <col min="6920" max="6920" width="13.42578125" style="370" customWidth="1"/>
    <col min="6921" max="6921" width="12.140625" style="370" customWidth="1"/>
    <col min="6922" max="6923" width="0" style="370" hidden="1" customWidth="1"/>
    <col min="6924" max="6924" width="13.7109375" style="370" customWidth="1"/>
    <col min="6925" max="6925" width="2.7109375" style="370" customWidth="1"/>
    <col min="6926" max="7170" width="11.42578125" style="370"/>
    <col min="7171" max="7171" width="32.42578125" style="370" customWidth="1"/>
    <col min="7172" max="7172" width="2.7109375" style="370" customWidth="1"/>
    <col min="7173" max="7173" width="13.42578125" style="370" customWidth="1"/>
    <col min="7174" max="7174" width="2.7109375" style="370" customWidth="1"/>
    <col min="7175" max="7175" width="13" style="370" customWidth="1"/>
    <col min="7176" max="7176" width="13.42578125" style="370" customWidth="1"/>
    <col min="7177" max="7177" width="12.140625" style="370" customWidth="1"/>
    <col min="7178" max="7179" width="0" style="370" hidden="1" customWidth="1"/>
    <col min="7180" max="7180" width="13.7109375" style="370" customWidth="1"/>
    <col min="7181" max="7181" width="2.7109375" style="370" customWidth="1"/>
    <col min="7182" max="7426" width="11.42578125" style="370"/>
    <col min="7427" max="7427" width="32.42578125" style="370" customWidth="1"/>
    <col min="7428" max="7428" width="2.7109375" style="370" customWidth="1"/>
    <col min="7429" max="7429" width="13.42578125" style="370" customWidth="1"/>
    <col min="7430" max="7430" width="2.7109375" style="370" customWidth="1"/>
    <col min="7431" max="7431" width="13" style="370" customWidth="1"/>
    <col min="7432" max="7432" width="13.42578125" style="370" customWidth="1"/>
    <col min="7433" max="7433" width="12.140625" style="370" customWidth="1"/>
    <col min="7434" max="7435" width="0" style="370" hidden="1" customWidth="1"/>
    <col min="7436" max="7436" width="13.7109375" style="370" customWidth="1"/>
    <col min="7437" max="7437" width="2.7109375" style="370" customWidth="1"/>
    <col min="7438" max="7682" width="11.42578125" style="370"/>
    <col min="7683" max="7683" width="32.42578125" style="370" customWidth="1"/>
    <col min="7684" max="7684" width="2.7109375" style="370" customWidth="1"/>
    <col min="7685" max="7685" width="13.42578125" style="370" customWidth="1"/>
    <col min="7686" max="7686" width="2.7109375" style="370" customWidth="1"/>
    <col min="7687" max="7687" width="13" style="370" customWidth="1"/>
    <col min="7688" max="7688" width="13.42578125" style="370" customWidth="1"/>
    <col min="7689" max="7689" width="12.140625" style="370" customWidth="1"/>
    <col min="7690" max="7691" width="0" style="370" hidden="1" customWidth="1"/>
    <col min="7692" max="7692" width="13.7109375" style="370" customWidth="1"/>
    <col min="7693" max="7693" width="2.7109375" style="370" customWidth="1"/>
    <col min="7694" max="7938" width="11.42578125" style="370"/>
    <col min="7939" max="7939" width="32.42578125" style="370" customWidth="1"/>
    <col min="7940" max="7940" width="2.7109375" style="370" customWidth="1"/>
    <col min="7941" max="7941" width="13.42578125" style="370" customWidth="1"/>
    <col min="7942" max="7942" width="2.7109375" style="370" customWidth="1"/>
    <col min="7943" max="7943" width="13" style="370" customWidth="1"/>
    <col min="7944" max="7944" width="13.42578125" style="370" customWidth="1"/>
    <col min="7945" max="7945" width="12.140625" style="370" customWidth="1"/>
    <col min="7946" max="7947" width="0" style="370" hidden="1" customWidth="1"/>
    <col min="7948" max="7948" width="13.7109375" style="370" customWidth="1"/>
    <col min="7949" max="7949" width="2.7109375" style="370" customWidth="1"/>
    <col min="7950" max="8194" width="11.42578125" style="370"/>
    <col min="8195" max="8195" width="32.42578125" style="370" customWidth="1"/>
    <col min="8196" max="8196" width="2.7109375" style="370" customWidth="1"/>
    <col min="8197" max="8197" width="13.42578125" style="370" customWidth="1"/>
    <col min="8198" max="8198" width="2.7109375" style="370" customWidth="1"/>
    <col min="8199" max="8199" width="13" style="370" customWidth="1"/>
    <col min="8200" max="8200" width="13.42578125" style="370" customWidth="1"/>
    <col min="8201" max="8201" width="12.140625" style="370" customWidth="1"/>
    <col min="8202" max="8203" width="0" style="370" hidden="1" customWidth="1"/>
    <col min="8204" max="8204" width="13.7109375" style="370" customWidth="1"/>
    <col min="8205" max="8205" width="2.7109375" style="370" customWidth="1"/>
    <col min="8206" max="8450" width="11.42578125" style="370"/>
    <col min="8451" max="8451" width="32.42578125" style="370" customWidth="1"/>
    <col min="8452" max="8452" width="2.7109375" style="370" customWidth="1"/>
    <col min="8453" max="8453" width="13.42578125" style="370" customWidth="1"/>
    <col min="8454" max="8454" width="2.7109375" style="370" customWidth="1"/>
    <col min="8455" max="8455" width="13" style="370" customWidth="1"/>
    <col min="8456" max="8456" width="13.42578125" style="370" customWidth="1"/>
    <col min="8457" max="8457" width="12.140625" style="370" customWidth="1"/>
    <col min="8458" max="8459" width="0" style="370" hidden="1" customWidth="1"/>
    <col min="8460" max="8460" width="13.7109375" style="370" customWidth="1"/>
    <col min="8461" max="8461" width="2.7109375" style="370" customWidth="1"/>
    <col min="8462" max="8706" width="11.42578125" style="370"/>
    <col min="8707" max="8707" width="32.42578125" style="370" customWidth="1"/>
    <col min="8708" max="8708" width="2.7109375" style="370" customWidth="1"/>
    <col min="8709" max="8709" width="13.42578125" style="370" customWidth="1"/>
    <col min="8710" max="8710" width="2.7109375" style="370" customWidth="1"/>
    <col min="8711" max="8711" width="13" style="370" customWidth="1"/>
    <col min="8712" max="8712" width="13.42578125" style="370" customWidth="1"/>
    <col min="8713" max="8713" width="12.140625" style="370" customWidth="1"/>
    <col min="8714" max="8715" width="0" style="370" hidden="1" customWidth="1"/>
    <col min="8716" max="8716" width="13.7109375" style="370" customWidth="1"/>
    <col min="8717" max="8717" width="2.7109375" style="370" customWidth="1"/>
    <col min="8718" max="8962" width="11.42578125" style="370"/>
    <col min="8963" max="8963" width="32.42578125" style="370" customWidth="1"/>
    <col min="8964" max="8964" width="2.7109375" style="370" customWidth="1"/>
    <col min="8965" max="8965" width="13.42578125" style="370" customWidth="1"/>
    <col min="8966" max="8966" width="2.7109375" style="370" customWidth="1"/>
    <col min="8967" max="8967" width="13" style="370" customWidth="1"/>
    <col min="8968" max="8968" width="13.42578125" style="370" customWidth="1"/>
    <col min="8969" max="8969" width="12.140625" style="370" customWidth="1"/>
    <col min="8970" max="8971" width="0" style="370" hidden="1" customWidth="1"/>
    <col min="8972" max="8972" width="13.7109375" style="370" customWidth="1"/>
    <col min="8973" max="8973" width="2.7109375" style="370" customWidth="1"/>
    <col min="8974" max="9218" width="11.42578125" style="370"/>
    <col min="9219" max="9219" width="32.42578125" style="370" customWidth="1"/>
    <col min="9220" max="9220" width="2.7109375" style="370" customWidth="1"/>
    <col min="9221" max="9221" width="13.42578125" style="370" customWidth="1"/>
    <col min="9222" max="9222" width="2.7109375" style="370" customWidth="1"/>
    <col min="9223" max="9223" width="13" style="370" customWidth="1"/>
    <col min="9224" max="9224" width="13.42578125" style="370" customWidth="1"/>
    <col min="9225" max="9225" width="12.140625" style="370" customWidth="1"/>
    <col min="9226" max="9227" width="0" style="370" hidden="1" customWidth="1"/>
    <col min="9228" max="9228" width="13.7109375" style="370" customWidth="1"/>
    <col min="9229" max="9229" width="2.7109375" style="370" customWidth="1"/>
    <col min="9230" max="9474" width="11.42578125" style="370"/>
    <col min="9475" max="9475" width="32.42578125" style="370" customWidth="1"/>
    <col min="9476" max="9476" width="2.7109375" style="370" customWidth="1"/>
    <col min="9477" max="9477" width="13.42578125" style="370" customWidth="1"/>
    <col min="9478" max="9478" width="2.7109375" style="370" customWidth="1"/>
    <col min="9479" max="9479" width="13" style="370" customWidth="1"/>
    <col min="9480" max="9480" width="13.42578125" style="370" customWidth="1"/>
    <col min="9481" max="9481" width="12.140625" style="370" customWidth="1"/>
    <col min="9482" max="9483" width="0" style="370" hidden="1" customWidth="1"/>
    <col min="9484" max="9484" width="13.7109375" style="370" customWidth="1"/>
    <col min="9485" max="9485" width="2.7109375" style="370" customWidth="1"/>
    <col min="9486" max="9730" width="11.42578125" style="370"/>
    <col min="9731" max="9731" width="32.42578125" style="370" customWidth="1"/>
    <col min="9732" max="9732" width="2.7109375" style="370" customWidth="1"/>
    <col min="9733" max="9733" width="13.42578125" style="370" customWidth="1"/>
    <col min="9734" max="9734" width="2.7109375" style="370" customWidth="1"/>
    <col min="9735" max="9735" width="13" style="370" customWidth="1"/>
    <col min="9736" max="9736" width="13.42578125" style="370" customWidth="1"/>
    <col min="9737" max="9737" width="12.140625" style="370" customWidth="1"/>
    <col min="9738" max="9739" width="0" style="370" hidden="1" customWidth="1"/>
    <col min="9740" max="9740" width="13.7109375" style="370" customWidth="1"/>
    <col min="9741" max="9741" width="2.7109375" style="370" customWidth="1"/>
    <col min="9742" max="9986" width="11.42578125" style="370"/>
    <col min="9987" max="9987" width="32.42578125" style="370" customWidth="1"/>
    <col min="9988" max="9988" width="2.7109375" style="370" customWidth="1"/>
    <col min="9989" max="9989" width="13.42578125" style="370" customWidth="1"/>
    <col min="9990" max="9990" width="2.7109375" style="370" customWidth="1"/>
    <col min="9991" max="9991" width="13" style="370" customWidth="1"/>
    <col min="9992" max="9992" width="13.42578125" style="370" customWidth="1"/>
    <col min="9993" max="9993" width="12.140625" style="370" customWidth="1"/>
    <col min="9994" max="9995" width="0" style="370" hidden="1" customWidth="1"/>
    <col min="9996" max="9996" width="13.7109375" style="370" customWidth="1"/>
    <col min="9997" max="9997" width="2.7109375" style="370" customWidth="1"/>
    <col min="9998" max="10242" width="11.42578125" style="370"/>
    <col min="10243" max="10243" width="32.42578125" style="370" customWidth="1"/>
    <col min="10244" max="10244" width="2.7109375" style="370" customWidth="1"/>
    <col min="10245" max="10245" width="13.42578125" style="370" customWidth="1"/>
    <col min="10246" max="10246" width="2.7109375" style="370" customWidth="1"/>
    <col min="10247" max="10247" width="13" style="370" customWidth="1"/>
    <col min="10248" max="10248" width="13.42578125" style="370" customWidth="1"/>
    <col min="10249" max="10249" width="12.140625" style="370" customWidth="1"/>
    <col min="10250" max="10251" width="0" style="370" hidden="1" customWidth="1"/>
    <col min="10252" max="10252" width="13.7109375" style="370" customWidth="1"/>
    <col min="10253" max="10253" width="2.7109375" style="370" customWidth="1"/>
    <col min="10254" max="10498" width="11.42578125" style="370"/>
    <col min="10499" max="10499" width="32.42578125" style="370" customWidth="1"/>
    <col min="10500" max="10500" width="2.7109375" style="370" customWidth="1"/>
    <col min="10501" max="10501" width="13.42578125" style="370" customWidth="1"/>
    <col min="10502" max="10502" width="2.7109375" style="370" customWidth="1"/>
    <col min="10503" max="10503" width="13" style="370" customWidth="1"/>
    <col min="10504" max="10504" width="13.42578125" style="370" customWidth="1"/>
    <col min="10505" max="10505" width="12.140625" style="370" customWidth="1"/>
    <col min="10506" max="10507" width="0" style="370" hidden="1" customWidth="1"/>
    <col min="10508" max="10508" width="13.7109375" style="370" customWidth="1"/>
    <col min="10509" max="10509" width="2.7109375" style="370" customWidth="1"/>
    <col min="10510" max="10754" width="11.42578125" style="370"/>
    <col min="10755" max="10755" width="32.42578125" style="370" customWidth="1"/>
    <col min="10756" max="10756" width="2.7109375" style="370" customWidth="1"/>
    <col min="10757" max="10757" width="13.42578125" style="370" customWidth="1"/>
    <col min="10758" max="10758" width="2.7109375" style="370" customWidth="1"/>
    <col min="10759" max="10759" width="13" style="370" customWidth="1"/>
    <col min="10760" max="10760" width="13.42578125" style="370" customWidth="1"/>
    <col min="10761" max="10761" width="12.140625" style="370" customWidth="1"/>
    <col min="10762" max="10763" width="0" style="370" hidden="1" customWidth="1"/>
    <col min="10764" max="10764" width="13.7109375" style="370" customWidth="1"/>
    <col min="10765" max="10765" width="2.7109375" style="370" customWidth="1"/>
    <col min="10766" max="11010" width="11.42578125" style="370"/>
    <col min="11011" max="11011" width="32.42578125" style="370" customWidth="1"/>
    <col min="11012" max="11012" width="2.7109375" style="370" customWidth="1"/>
    <col min="11013" max="11013" width="13.42578125" style="370" customWidth="1"/>
    <col min="11014" max="11014" width="2.7109375" style="370" customWidth="1"/>
    <col min="11015" max="11015" width="13" style="370" customWidth="1"/>
    <col min="11016" max="11016" width="13.42578125" style="370" customWidth="1"/>
    <col min="11017" max="11017" width="12.140625" style="370" customWidth="1"/>
    <col min="11018" max="11019" width="0" style="370" hidden="1" customWidth="1"/>
    <col min="11020" max="11020" width="13.7109375" style="370" customWidth="1"/>
    <col min="11021" max="11021" width="2.7109375" style="370" customWidth="1"/>
    <col min="11022" max="11266" width="11.42578125" style="370"/>
    <col min="11267" max="11267" width="32.42578125" style="370" customWidth="1"/>
    <col min="11268" max="11268" width="2.7109375" style="370" customWidth="1"/>
    <col min="11269" max="11269" width="13.42578125" style="370" customWidth="1"/>
    <col min="11270" max="11270" width="2.7109375" style="370" customWidth="1"/>
    <col min="11271" max="11271" width="13" style="370" customWidth="1"/>
    <col min="11272" max="11272" width="13.42578125" style="370" customWidth="1"/>
    <col min="11273" max="11273" width="12.140625" style="370" customWidth="1"/>
    <col min="11274" max="11275" width="0" style="370" hidden="1" customWidth="1"/>
    <col min="11276" max="11276" width="13.7109375" style="370" customWidth="1"/>
    <col min="11277" max="11277" width="2.7109375" style="370" customWidth="1"/>
    <col min="11278" max="11522" width="11.42578125" style="370"/>
    <col min="11523" max="11523" width="32.42578125" style="370" customWidth="1"/>
    <col min="11524" max="11524" width="2.7109375" style="370" customWidth="1"/>
    <col min="11525" max="11525" width="13.42578125" style="370" customWidth="1"/>
    <col min="11526" max="11526" width="2.7109375" style="370" customWidth="1"/>
    <col min="11527" max="11527" width="13" style="370" customWidth="1"/>
    <col min="11528" max="11528" width="13.42578125" style="370" customWidth="1"/>
    <col min="11529" max="11529" width="12.140625" style="370" customWidth="1"/>
    <col min="11530" max="11531" width="0" style="370" hidden="1" customWidth="1"/>
    <col min="11532" max="11532" width="13.7109375" style="370" customWidth="1"/>
    <col min="11533" max="11533" width="2.7109375" style="370" customWidth="1"/>
    <col min="11534" max="11778" width="11.42578125" style="370"/>
    <col min="11779" max="11779" width="32.42578125" style="370" customWidth="1"/>
    <col min="11780" max="11780" width="2.7109375" style="370" customWidth="1"/>
    <col min="11781" max="11781" width="13.42578125" style="370" customWidth="1"/>
    <col min="11782" max="11782" width="2.7109375" style="370" customWidth="1"/>
    <col min="11783" max="11783" width="13" style="370" customWidth="1"/>
    <col min="11784" max="11784" width="13.42578125" style="370" customWidth="1"/>
    <col min="11785" max="11785" width="12.140625" style="370" customWidth="1"/>
    <col min="11786" max="11787" width="0" style="370" hidden="1" customWidth="1"/>
    <col min="11788" max="11788" width="13.7109375" style="370" customWidth="1"/>
    <col min="11789" max="11789" width="2.7109375" style="370" customWidth="1"/>
    <col min="11790" max="12034" width="11.42578125" style="370"/>
    <col min="12035" max="12035" width="32.42578125" style="370" customWidth="1"/>
    <col min="12036" max="12036" width="2.7109375" style="370" customWidth="1"/>
    <col min="12037" max="12037" width="13.42578125" style="370" customWidth="1"/>
    <col min="12038" max="12038" width="2.7109375" style="370" customWidth="1"/>
    <col min="12039" max="12039" width="13" style="370" customWidth="1"/>
    <col min="12040" max="12040" width="13.42578125" style="370" customWidth="1"/>
    <col min="12041" max="12041" width="12.140625" style="370" customWidth="1"/>
    <col min="12042" max="12043" width="0" style="370" hidden="1" customWidth="1"/>
    <col min="12044" max="12044" width="13.7109375" style="370" customWidth="1"/>
    <col min="12045" max="12045" width="2.7109375" style="370" customWidth="1"/>
    <col min="12046" max="12290" width="11.42578125" style="370"/>
    <col min="12291" max="12291" width="32.42578125" style="370" customWidth="1"/>
    <col min="12292" max="12292" width="2.7109375" style="370" customWidth="1"/>
    <col min="12293" max="12293" width="13.42578125" style="370" customWidth="1"/>
    <col min="12294" max="12294" width="2.7109375" style="370" customWidth="1"/>
    <col min="12295" max="12295" width="13" style="370" customWidth="1"/>
    <col min="12296" max="12296" width="13.42578125" style="370" customWidth="1"/>
    <col min="12297" max="12297" width="12.140625" style="370" customWidth="1"/>
    <col min="12298" max="12299" width="0" style="370" hidden="1" customWidth="1"/>
    <col min="12300" max="12300" width="13.7109375" style="370" customWidth="1"/>
    <col min="12301" max="12301" width="2.7109375" style="370" customWidth="1"/>
    <col min="12302" max="12546" width="11.42578125" style="370"/>
    <col min="12547" max="12547" width="32.42578125" style="370" customWidth="1"/>
    <col min="12548" max="12548" width="2.7109375" style="370" customWidth="1"/>
    <col min="12549" max="12549" width="13.42578125" style="370" customWidth="1"/>
    <col min="12550" max="12550" width="2.7109375" style="370" customWidth="1"/>
    <col min="12551" max="12551" width="13" style="370" customWidth="1"/>
    <col min="12552" max="12552" width="13.42578125" style="370" customWidth="1"/>
    <col min="12553" max="12553" width="12.140625" style="370" customWidth="1"/>
    <col min="12554" max="12555" width="0" style="370" hidden="1" customWidth="1"/>
    <col min="12556" max="12556" width="13.7109375" style="370" customWidth="1"/>
    <col min="12557" max="12557" width="2.7109375" style="370" customWidth="1"/>
    <col min="12558" max="12802" width="11.42578125" style="370"/>
    <col min="12803" max="12803" width="32.42578125" style="370" customWidth="1"/>
    <col min="12804" max="12804" width="2.7109375" style="370" customWidth="1"/>
    <col min="12805" max="12805" width="13.42578125" style="370" customWidth="1"/>
    <col min="12806" max="12806" width="2.7109375" style="370" customWidth="1"/>
    <col min="12807" max="12807" width="13" style="370" customWidth="1"/>
    <col min="12808" max="12808" width="13.42578125" style="370" customWidth="1"/>
    <col min="12809" max="12809" width="12.140625" style="370" customWidth="1"/>
    <col min="12810" max="12811" width="0" style="370" hidden="1" customWidth="1"/>
    <col min="12812" max="12812" width="13.7109375" style="370" customWidth="1"/>
    <col min="12813" max="12813" width="2.7109375" style="370" customWidth="1"/>
    <col min="12814" max="13058" width="11.42578125" style="370"/>
    <col min="13059" max="13059" width="32.42578125" style="370" customWidth="1"/>
    <col min="13060" max="13060" width="2.7109375" style="370" customWidth="1"/>
    <col min="13061" max="13061" width="13.42578125" style="370" customWidth="1"/>
    <col min="13062" max="13062" width="2.7109375" style="370" customWidth="1"/>
    <col min="13063" max="13063" width="13" style="370" customWidth="1"/>
    <col min="13064" max="13064" width="13.42578125" style="370" customWidth="1"/>
    <col min="13065" max="13065" width="12.140625" style="370" customWidth="1"/>
    <col min="13066" max="13067" width="0" style="370" hidden="1" customWidth="1"/>
    <col min="13068" max="13068" width="13.7109375" style="370" customWidth="1"/>
    <col min="13069" max="13069" width="2.7109375" style="370" customWidth="1"/>
    <col min="13070" max="13314" width="11.42578125" style="370"/>
    <col min="13315" max="13315" width="32.42578125" style="370" customWidth="1"/>
    <col min="13316" max="13316" width="2.7109375" style="370" customWidth="1"/>
    <col min="13317" max="13317" width="13.42578125" style="370" customWidth="1"/>
    <col min="13318" max="13318" width="2.7109375" style="370" customWidth="1"/>
    <col min="13319" max="13319" width="13" style="370" customWidth="1"/>
    <col min="13320" max="13320" width="13.42578125" style="370" customWidth="1"/>
    <col min="13321" max="13321" width="12.140625" style="370" customWidth="1"/>
    <col min="13322" max="13323" width="0" style="370" hidden="1" customWidth="1"/>
    <col min="13324" max="13324" width="13.7109375" style="370" customWidth="1"/>
    <col min="13325" max="13325" width="2.7109375" style="370" customWidth="1"/>
    <col min="13326" max="13570" width="11.42578125" style="370"/>
    <col min="13571" max="13571" width="32.42578125" style="370" customWidth="1"/>
    <col min="13572" max="13572" width="2.7109375" style="370" customWidth="1"/>
    <col min="13573" max="13573" width="13.42578125" style="370" customWidth="1"/>
    <col min="13574" max="13574" width="2.7109375" style="370" customWidth="1"/>
    <col min="13575" max="13575" width="13" style="370" customWidth="1"/>
    <col min="13576" max="13576" width="13.42578125" style="370" customWidth="1"/>
    <col min="13577" max="13577" width="12.140625" style="370" customWidth="1"/>
    <col min="13578" max="13579" width="0" style="370" hidden="1" customWidth="1"/>
    <col min="13580" max="13580" width="13.7109375" style="370" customWidth="1"/>
    <col min="13581" max="13581" width="2.7109375" style="370" customWidth="1"/>
    <col min="13582" max="13826" width="11.42578125" style="370"/>
    <col min="13827" max="13827" width="32.42578125" style="370" customWidth="1"/>
    <col min="13828" max="13828" width="2.7109375" style="370" customWidth="1"/>
    <col min="13829" max="13829" width="13.42578125" style="370" customWidth="1"/>
    <col min="13830" max="13830" width="2.7109375" style="370" customWidth="1"/>
    <col min="13831" max="13831" width="13" style="370" customWidth="1"/>
    <col min="13832" max="13832" width="13.42578125" style="370" customWidth="1"/>
    <col min="13833" max="13833" width="12.140625" style="370" customWidth="1"/>
    <col min="13834" max="13835" width="0" style="370" hidden="1" customWidth="1"/>
    <col min="13836" max="13836" width="13.7109375" style="370" customWidth="1"/>
    <col min="13837" max="13837" width="2.7109375" style="370" customWidth="1"/>
    <col min="13838" max="14082" width="11.42578125" style="370"/>
    <col min="14083" max="14083" width="32.42578125" style="370" customWidth="1"/>
    <col min="14084" max="14084" width="2.7109375" style="370" customWidth="1"/>
    <col min="14085" max="14085" width="13.42578125" style="370" customWidth="1"/>
    <col min="14086" max="14086" width="2.7109375" style="370" customWidth="1"/>
    <col min="14087" max="14087" width="13" style="370" customWidth="1"/>
    <col min="14088" max="14088" width="13.42578125" style="370" customWidth="1"/>
    <col min="14089" max="14089" width="12.140625" style="370" customWidth="1"/>
    <col min="14090" max="14091" width="0" style="370" hidden="1" customWidth="1"/>
    <col min="14092" max="14092" width="13.7109375" style="370" customWidth="1"/>
    <col min="14093" max="14093" width="2.7109375" style="370" customWidth="1"/>
    <col min="14094" max="14338" width="11.42578125" style="370"/>
    <col min="14339" max="14339" width="32.42578125" style="370" customWidth="1"/>
    <col min="14340" max="14340" width="2.7109375" style="370" customWidth="1"/>
    <col min="14341" max="14341" width="13.42578125" style="370" customWidth="1"/>
    <col min="14342" max="14342" width="2.7109375" style="370" customWidth="1"/>
    <col min="14343" max="14343" width="13" style="370" customWidth="1"/>
    <col min="14344" max="14344" width="13.42578125" style="370" customWidth="1"/>
    <col min="14345" max="14345" width="12.140625" style="370" customWidth="1"/>
    <col min="14346" max="14347" width="0" style="370" hidden="1" customWidth="1"/>
    <col min="14348" max="14348" width="13.7109375" style="370" customWidth="1"/>
    <col min="14349" max="14349" width="2.7109375" style="370" customWidth="1"/>
    <col min="14350" max="14594" width="11.42578125" style="370"/>
    <col min="14595" max="14595" width="32.42578125" style="370" customWidth="1"/>
    <col min="14596" max="14596" width="2.7109375" style="370" customWidth="1"/>
    <col min="14597" max="14597" width="13.42578125" style="370" customWidth="1"/>
    <col min="14598" max="14598" width="2.7109375" style="370" customWidth="1"/>
    <col min="14599" max="14599" width="13" style="370" customWidth="1"/>
    <col min="14600" max="14600" width="13.42578125" style="370" customWidth="1"/>
    <col min="14601" max="14601" width="12.140625" style="370" customWidth="1"/>
    <col min="14602" max="14603" width="0" style="370" hidden="1" customWidth="1"/>
    <col min="14604" max="14604" width="13.7109375" style="370" customWidth="1"/>
    <col min="14605" max="14605" width="2.7109375" style="370" customWidth="1"/>
    <col min="14606" max="14850" width="11.42578125" style="370"/>
    <col min="14851" max="14851" width="32.42578125" style="370" customWidth="1"/>
    <col min="14852" max="14852" width="2.7109375" style="370" customWidth="1"/>
    <col min="14853" max="14853" width="13.42578125" style="370" customWidth="1"/>
    <col min="14854" max="14854" width="2.7109375" style="370" customWidth="1"/>
    <col min="14855" max="14855" width="13" style="370" customWidth="1"/>
    <col min="14856" max="14856" width="13.42578125" style="370" customWidth="1"/>
    <col min="14857" max="14857" width="12.140625" style="370" customWidth="1"/>
    <col min="14858" max="14859" width="0" style="370" hidden="1" customWidth="1"/>
    <col min="14860" max="14860" width="13.7109375" style="370" customWidth="1"/>
    <col min="14861" max="14861" width="2.7109375" style="370" customWidth="1"/>
    <col min="14862" max="15106" width="11.42578125" style="370"/>
    <col min="15107" max="15107" width="32.42578125" style="370" customWidth="1"/>
    <col min="15108" max="15108" width="2.7109375" style="370" customWidth="1"/>
    <col min="15109" max="15109" width="13.42578125" style="370" customWidth="1"/>
    <col min="15110" max="15110" width="2.7109375" style="370" customWidth="1"/>
    <col min="15111" max="15111" width="13" style="370" customWidth="1"/>
    <col min="15112" max="15112" width="13.42578125" style="370" customWidth="1"/>
    <col min="15113" max="15113" width="12.140625" style="370" customWidth="1"/>
    <col min="15114" max="15115" width="0" style="370" hidden="1" customWidth="1"/>
    <col min="15116" max="15116" width="13.7109375" style="370" customWidth="1"/>
    <col min="15117" max="15117" width="2.7109375" style="370" customWidth="1"/>
    <col min="15118" max="15362" width="11.42578125" style="370"/>
    <col min="15363" max="15363" width="32.42578125" style="370" customWidth="1"/>
    <col min="15364" max="15364" width="2.7109375" style="370" customWidth="1"/>
    <col min="15365" max="15365" width="13.42578125" style="370" customWidth="1"/>
    <col min="15366" max="15366" width="2.7109375" style="370" customWidth="1"/>
    <col min="15367" max="15367" width="13" style="370" customWidth="1"/>
    <col min="15368" max="15368" width="13.42578125" style="370" customWidth="1"/>
    <col min="15369" max="15369" width="12.140625" style="370" customWidth="1"/>
    <col min="15370" max="15371" width="0" style="370" hidden="1" customWidth="1"/>
    <col min="15372" max="15372" width="13.7109375" style="370" customWidth="1"/>
    <col min="15373" max="15373" width="2.7109375" style="370" customWidth="1"/>
    <col min="15374" max="15618" width="11.42578125" style="370"/>
    <col min="15619" max="15619" width="32.42578125" style="370" customWidth="1"/>
    <col min="15620" max="15620" width="2.7109375" style="370" customWidth="1"/>
    <col min="15621" max="15621" width="13.42578125" style="370" customWidth="1"/>
    <col min="15622" max="15622" width="2.7109375" style="370" customWidth="1"/>
    <col min="15623" max="15623" width="13" style="370" customWidth="1"/>
    <col min="15624" max="15624" width="13.42578125" style="370" customWidth="1"/>
    <col min="15625" max="15625" width="12.140625" style="370" customWidth="1"/>
    <col min="15626" max="15627" width="0" style="370" hidden="1" customWidth="1"/>
    <col min="15628" max="15628" width="13.7109375" style="370" customWidth="1"/>
    <col min="15629" max="15629" width="2.7109375" style="370" customWidth="1"/>
    <col min="15630" max="15874" width="11.42578125" style="370"/>
    <col min="15875" max="15875" width="32.42578125" style="370" customWidth="1"/>
    <col min="15876" max="15876" width="2.7109375" style="370" customWidth="1"/>
    <col min="15877" max="15877" width="13.42578125" style="370" customWidth="1"/>
    <col min="15878" max="15878" width="2.7109375" style="370" customWidth="1"/>
    <col min="15879" max="15879" width="13" style="370" customWidth="1"/>
    <col min="15880" max="15880" width="13.42578125" style="370" customWidth="1"/>
    <col min="15881" max="15881" width="12.140625" style="370" customWidth="1"/>
    <col min="15882" max="15883" width="0" style="370" hidden="1" customWidth="1"/>
    <col min="15884" max="15884" width="13.7109375" style="370" customWidth="1"/>
    <col min="15885" max="15885" width="2.7109375" style="370" customWidth="1"/>
    <col min="15886" max="16130" width="11.42578125" style="370"/>
    <col min="16131" max="16131" width="32.42578125" style="370" customWidth="1"/>
    <col min="16132" max="16132" width="2.7109375" style="370" customWidth="1"/>
    <col min="16133" max="16133" width="13.42578125" style="370" customWidth="1"/>
    <col min="16134" max="16134" width="2.7109375" style="370" customWidth="1"/>
    <col min="16135" max="16135" width="13" style="370" customWidth="1"/>
    <col min="16136" max="16136" width="13.42578125" style="370" customWidth="1"/>
    <col min="16137" max="16137" width="12.140625" style="370" customWidth="1"/>
    <col min="16138" max="16139" width="0" style="370" hidden="1" customWidth="1"/>
    <col min="16140" max="16140" width="13.7109375" style="370" customWidth="1"/>
    <col min="16141" max="16141" width="2.7109375" style="370" customWidth="1"/>
    <col min="16142" max="16384" width="11.42578125" style="370"/>
  </cols>
  <sheetData>
    <row r="1" spans="1:17" ht="20.25">
      <c r="A1" s="369" t="s">
        <v>140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7" s="373" customFormat="1" ht="20.25">
      <c r="A2" s="371" t="s">
        <v>161</v>
      </c>
      <c r="B2" s="371"/>
      <c r="C2" s="371"/>
      <c r="D2" s="371"/>
      <c r="E2" s="372"/>
      <c r="F2" s="372"/>
      <c r="G2" s="371"/>
      <c r="H2" s="371"/>
      <c r="I2" s="371"/>
      <c r="J2" s="371"/>
      <c r="K2" s="371"/>
      <c r="L2" s="371"/>
    </row>
    <row r="3" spans="1:17" ht="20.25">
      <c r="A3" s="374" t="s">
        <v>193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</row>
    <row r="4" spans="1:17" ht="20.25">
      <c r="A4" s="374" t="s">
        <v>131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/>
    </row>
    <row r="6" spans="1:17" s="376" customFormat="1" ht="20.25">
      <c r="A6" s="622"/>
      <c r="C6" s="377">
        <v>2015</v>
      </c>
      <c r="D6" s="378"/>
      <c r="E6" s="627" t="s">
        <v>155</v>
      </c>
      <c r="F6" s="628"/>
      <c r="G6" s="628"/>
      <c r="H6" s="628"/>
      <c r="I6" s="628"/>
      <c r="J6" s="628"/>
      <c r="K6" s="628"/>
      <c r="L6" s="629"/>
      <c r="M6" s="370"/>
      <c r="N6" s="370"/>
      <c r="O6" s="370"/>
      <c r="P6" s="370"/>
      <c r="Q6" s="370"/>
    </row>
    <row r="7" spans="1:17" s="376" customFormat="1">
      <c r="A7" s="622"/>
      <c r="C7" s="379"/>
      <c r="D7" s="190"/>
      <c r="G7" s="190"/>
      <c r="H7" s="190"/>
      <c r="L7" s="190"/>
      <c r="M7" s="190"/>
      <c r="N7" s="379"/>
      <c r="O7" s="379"/>
      <c r="P7" s="190"/>
      <c r="Q7" s="379"/>
    </row>
    <row r="8" spans="1:17">
      <c r="A8" s="622"/>
      <c r="C8" s="619" t="s">
        <v>200</v>
      </c>
      <c r="E8" s="624" t="s">
        <v>201</v>
      </c>
      <c r="F8" s="626" t="s">
        <v>158</v>
      </c>
      <c r="G8" s="619" t="s">
        <v>163</v>
      </c>
      <c r="H8" s="624" t="s">
        <v>162</v>
      </c>
      <c r="I8" s="624" t="s">
        <v>112</v>
      </c>
      <c r="J8" s="617" t="s">
        <v>113</v>
      </c>
      <c r="K8" s="626" t="s">
        <v>159</v>
      </c>
      <c r="L8" s="619" t="s">
        <v>190</v>
      </c>
      <c r="N8" s="380"/>
    </row>
    <row r="9" spans="1:17" ht="39.75" customHeight="1">
      <c r="A9" s="623"/>
      <c r="C9" s="620"/>
      <c r="E9" s="625"/>
      <c r="F9" s="625"/>
      <c r="G9" s="620"/>
      <c r="H9" s="625"/>
      <c r="I9" s="625"/>
      <c r="J9" s="618"/>
      <c r="K9" s="625"/>
      <c r="L9" s="620"/>
    </row>
    <row r="10" spans="1:17" ht="15.75">
      <c r="A10" s="381" t="s">
        <v>141</v>
      </c>
      <c r="C10" s="464"/>
      <c r="D10" s="382"/>
      <c r="E10" s="383"/>
      <c r="F10" s="450"/>
      <c r="G10" s="456"/>
      <c r="H10" s="383"/>
      <c r="I10" s="383"/>
      <c r="J10" s="384"/>
      <c r="K10" s="453"/>
      <c r="L10" s="456"/>
    </row>
    <row r="11" spans="1:17" hidden="1">
      <c r="A11" s="385" t="s">
        <v>142</v>
      </c>
      <c r="C11" s="465">
        <v>110066</v>
      </c>
      <c r="D11" s="386"/>
      <c r="E11" s="387">
        <v>-1984.9999999999998</v>
      </c>
      <c r="F11" s="451">
        <v>300</v>
      </c>
      <c r="G11" s="457">
        <f>E11+C11+F11</f>
        <v>108381</v>
      </c>
      <c r="H11" s="387">
        <v>19</v>
      </c>
      <c r="I11" s="387"/>
      <c r="J11" s="388">
        <f>+H11+I11</f>
        <v>19</v>
      </c>
      <c r="K11" s="454">
        <v>-1106</v>
      </c>
      <c r="L11" s="457">
        <f>+G11+J11+K11</f>
        <v>107294</v>
      </c>
    </row>
    <row r="12" spans="1:17" ht="15.75">
      <c r="A12" s="389" t="s">
        <v>143</v>
      </c>
      <c r="C12" s="466">
        <f>C11</f>
        <v>110066</v>
      </c>
      <c r="D12" s="386"/>
      <c r="E12" s="390">
        <f>SUM(E11:E11)</f>
        <v>-1984.9999999999998</v>
      </c>
      <c r="F12" s="390">
        <f>SUM(F11:F11)</f>
        <v>300</v>
      </c>
      <c r="G12" s="458">
        <f>SUM(G11:G11)</f>
        <v>108381</v>
      </c>
      <c r="H12" s="390">
        <f>SUM(H11:H11)</f>
        <v>19</v>
      </c>
      <c r="I12" s="390">
        <f>SUM(I11:I11)</f>
        <v>0</v>
      </c>
      <c r="J12" s="391">
        <f t="shared" ref="J12:J24" si="0">+H12+I12</f>
        <v>19</v>
      </c>
      <c r="K12" s="391">
        <f>SUM(K11:K11)</f>
        <v>-1106</v>
      </c>
      <c r="L12" s="458">
        <f>SUM(L11:L11)</f>
        <v>107294</v>
      </c>
    </row>
    <row r="13" spans="1:17" ht="12.75" customHeight="1">
      <c r="A13" s="392" t="s">
        <v>206</v>
      </c>
      <c r="C13" s="467"/>
      <c r="D13" s="386"/>
      <c r="E13" s="387"/>
      <c r="F13" s="451"/>
      <c r="G13" s="457"/>
      <c r="H13" s="387"/>
      <c r="I13" s="387"/>
      <c r="J13" s="388"/>
      <c r="K13" s="454"/>
      <c r="L13" s="457"/>
    </row>
    <row r="14" spans="1:17" ht="2.25" hidden="1" customHeight="1">
      <c r="A14" s="393" t="s">
        <v>25</v>
      </c>
      <c r="C14" s="465">
        <v>4758</v>
      </c>
      <c r="D14" s="386"/>
      <c r="E14" s="387"/>
      <c r="F14" s="451"/>
      <c r="G14" s="457">
        <f t="shared" ref="G14:G20" si="1">E14+C14+F14</f>
        <v>4758</v>
      </c>
      <c r="H14" s="387"/>
      <c r="I14" s="387">
        <v>0</v>
      </c>
      <c r="J14" s="388">
        <f>I14+H14</f>
        <v>0</v>
      </c>
      <c r="K14" s="454"/>
      <c r="L14" s="457">
        <f t="shared" ref="L14:L21" si="2">+G14+J14+K14</f>
        <v>4758</v>
      </c>
    </row>
    <row r="15" spans="1:17" hidden="1">
      <c r="A15" s="393" t="s">
        <v>26</v>
      </c>
      <c r="C15" s="465">
        <v>403</v>
      </c>
      <c r="D15" s="386"/>
      <c r="E15" s="387"/>
      <c r="F15" s="451"/>
      <c r="G15" s="457">
        <f t="shared" si="1"/>
        <v>403</v>
      </c>
      <c r="H15" s="387"/>
      <c r="I15" s="387"/>
      <c r="J15" s="388">
        <f t="shared" ref="J15:J20" si="3">+H15+I15</f>
        <v>0</v>
      </c>
      <c r="K15" s="454"/>
      <c r="L15" s="457">
        <f t="shared" si="2"/>
        <v>403</v>
      </c>
    </row>
    <row r="16" spans="1:17" hidden="1">
      <c r="A16" s="393" t="s">
        <v>27</v>
      </c>
      <c r="C16" s="465">
        <v>16</v>
      </c>
      <c r="D16" s="386"/>
      <c r="E16" s="387"/>
      <c r="F16" s="451"/>
      <c r="G16" s="457">
        <f t="shared" si="1"/>
        <v>16</v>
      </c>
      <c r="H16" s="387"/>
      <c r="I16" s="387"/>
      <c r="J16" s="388">
        <f t="shared" si="3"/>
        <v>0</v>
      </c>
      <c r="K16" s="454"/>
      <c r="L16" s="457">
        <f t="shared" si="2"/>
        <v>16</v>
      </c>
    </row>
    <row r="17" spans="1:18" hidden="1">
      <c r="A17" s="393" t="s">
        <v>28</v>
      </c>
      <c r="C17" s="465">
        <v>174</v>
      </c>
      <c r="D17" s="386"/>
      <c r="E17" s="387"/>
      <c r="F17" s="451"/>
      <c r="G17" s="457">
        <f t="shared" si="1"/>
        <v>174</v>
      </c>
      <c r="H17" s="387"/>
      <c r="I17" s="387"/>
      <c r="J17" s="388">
        <f t="shared" si="3"/>
        <v>0</v>
      </c>
      <c r="K17" s="454"/>
      <c r="L17" s="457">
        <f t="shared" si="2"/>
        <v>174</v>
      </c>
    </row>
    <row r="18" spans="1:18" hidden="1">
      <c r="A18" s="393" t="s">
        <v>29</v>
      </c>
      <c r="C18" s="465">
        <v>174</v>
      </c>
      <c r="D18" s="386"/>
      <c r="E18" s="387"/>
      <c r="F18" s="451"/>
      <c r="G18" s="457">
        <f t="shared" si="1"/>
        <v>174</v>
      </c>
      <c r="H18" s="387"/>
      <c r="I18" s="387"/>
      <c r="J18" s="388">
        <f t="shared" si="3"/>
        <v>0</v>
      </c>
      <c r="K18" s="454"/>
      <c r="L18" s="457">
        <f t="shared" si="2"/>
        <v>174</v>
      </c>
    </row>
    <row r="19" spans="1:18" hidden="1">
      <c r="A19" s="393" t="s">
        <v>144</v>
      </c>
      <c r="C19" s="465">
        <v>58</v>
      </c>
      <c r="D19" s="386"/>
      <c r="E19" s="387"/>
      <c r="F19" s="451"/>
      <c r="G19" s="457">
        <f t="shared" si="1"/>
        <v>58</v>
      </c>
      <c r="H19" s="387"/>
      <c r="I19" s="387"/>
      <c r="J19" s="388">
        <f t="shared" si="3"/>
        <v>0</v>
      </c>
      <c r="K19" s="454"/>
      <c r="L19" s="457">
        <f t="shared" si="2"/>
        <v>58</v>
      </c>
    </row>
    <row r="20" spans="1:18" hidden="1">
      <c r="A20" s="385" t="s">
        <v>30</v>
      </c>
      <c r="C20" s="465">
        <v>157</v>
      </c>
      <c r="D20" s="386"/>
      <c r="E20" s="387"/>
      <c r="F20" s="451"/>
      <c r="G20" s="457">
        <f t="shared" si="1"/>
        <v>157</v>
      </c>
      <c r="H20" s="387"/>
      <c r="I20" s="387"/>
      <c r="J20" s="388">
        <f t="shared" si="3"/>
        <v>0</v>
      </c>
      <c r="K20" s="454"/>
      <c r="L20" s="457">
        <f t="shared" si="2"/>
        <v>157</v>
      </c>
    </row>
    <row r="21" spans="1:18" ht="15.75">
      <c r="A21" s="389" t="s">
        <v>145</v>
      </c>
      <c r="C21" s="466">
        <f>SUM(C14:C20)</f>
        <v>5740</v>
      </c>
      <c r="D21" s="386"/>
      <c r="E21" s="390">
        <v>-181</v>
      </c>
      <c r="F21" s="390">
        <v>25</v>
      </c>
      <c r="G21" s="458">
        <f>E21+C21+F21</f>
        <v>5584</v>
      </c>
      <c r="H21" s="390">
        <v>-35</v>
      </c>
      <c r="I21" s="390">
        <v>0</v>
      </c>
      <c r="J21" s="391">
        <f>H21+I21</f>
        <v>-35</v>
      </c>
      <c r="K21" s="391">
        <v>-20</v>
      </c>
      <c r="L21" s="458">
        <f t="shared" si="2"/>
        <v>5529</v>
      </c>
    </row>
    <row r="22" spans="1:18" ht="15.75">
      <c r="A22" s="392" t="s">
        <v>146</v>
      </c>
      <c r="B22" s="394"/>
      <c r="C22" s="468"/>
      <c r="D22" s="395"/>
      <c r="E22" s="396"/>
      <c r="F22" s="452"/>
      <c r="G22" s="461"/>
      <c r="H22" s="396"/>
      <c r="I22" s="397"/>
      <c r="J22" s="398"/>
      <c r="K22" s="455"/>
      <c r="L22" s="459"/>
      <c r="M22" s="394"/>
    </row>
    <row r="23" spans="1:18" hidden="1">
      <c r="A23" s="385" t="s">
        <v>147</v>
      </c>
      <c r="B23" s="394"/>
      <c r="C23" s="465">
        <v>16396</v>
      </c>
      <c r="D23" s="395"/>
      <c r="E23" s="387">
        <v>-233</v>
      </c>
      <c r="F23" s="451">
        <v>44</v>
      </c>
      <c r="G23" s="462">
        <f>E23+C23+F23</f>
        <v>16207</v>
      </c>
      <c r="H23" s="387">
        <v>-1</v>
      </c>
      <c r="I23" s="399">
        <v>0</v>
      </c>
      <c r="J23" s="388">
        <f t="shared" si="0"/>
        <v>-1</v>
      </c>
      <c r="K23" s="454"/>
      <c r="L23" s="457">
        <f>+G23+J23+K23</f>
        <v>16206</v>
      </c>
      <c r="M23" s="394"/>
    </row>
    <row r="24" spans="1:18" ht="15.75">
      <c r="A24" s="389" t="s">
        <v>148</v>
      </c>
      <c r="C24" s="466">
        <f>C23</f>
        <v>16396</v>
      </c>
      <c r="D24" s="386"/>
      <c r="E24" s="390">
        <f>+E23</f>
        <v>-233</v>
      </c>
      <c r="F24" s="390">
        <f>+F23</f>
        <v>44</v>
      </c>
      <c r="G24" s="463">
        <f>+G23</f>
        <v>16207</v>
      </c>
      <c r="H24" s="390">
        <f>+H23</f>
        <v>-1</v>
      </c>
      <c r="I24" s="400">
        <f>+I23</f>
        <v>0</v>
      </c>
      <c r="J24" s="391">
        <f t="shared" si="0"/>
        <v>-1</v>
      </c>
      <c r="K24" s="391"/>
      <c r="L24" s="458">
        <f>+L23</f>
        <v>16206</v>
      </c>
    </row>
    <row r="25" spans="1:18" s="394" customFormat="1">
      <c r="C25" s="401"/>
      <c r="D25" s="401"/>
      <c r="E25" s="401"/>
      <c r="F25" s="401"/>
      <c r="G25" s="401"/>
      <c r="H25" s="401"/>
      <c r="I25" s="401"/>
      <c r="J25" s="401"/>
      <c r="K25" s="401"/>
      <c r="L25" s="401"/>
    </row>
    <row r="26" spans="1:18" ht="38.25">
      <c r="A26" s="402" t="s">
        <v>149</v>
      </c>
      <c r="C26" s="460">
        <f>C24+C21+C12</f>
        <v>132202</v>
      </c>
      <c r="D26" s="403"/>
      <c r="E26" s="404">
        <f t="shared" ref="E26:K26" si="4">E24+E21+E12</f>
        <v>-2399</v>
      </c>
      <c r="F26" s="404">
        <f>F24+F21+F12</f>
        <v>369</v>
      </c>
      <c r="G26" s="460">
        <f t="shared" si="4"/>
        <v>130172</v>
      </c>
      <c r="H26" s="404">
        <f t="shared" si="4"/>
        <v>-17</v>
      </c>
      <c r="I26" s="404">
        <f t="shared" si="4"/>
        <v>0</v>
      </c>
      <c r="J26" s="404">
        <f t="shared" si="4"/>
        <v>-17</v>
      </c>
      <c r="K26" s="404">
        <f t="shared" si="4"/>
        <v>-1126</v>
      </c>
      <c r="L26" s="460">
        <f>L24+L21+L12</f>
        <v>129029</v>
      </c>
      <c r="N26" s="405"/>
      <c r="O26" s="405"/>
    </row>
    <row r="27" spans="1:18" s="394" customFormat="1">
      <c r="A27" s="406"/>
      <c r="C27" s="407"/>
      <c r="D27" s="408"/>
      <c r="E27" s="409"/>
      <c r="F27" s="409"/>
      <c r="G27" s="409"/>
      <c r="H27" s="409"/>
      <c r="I27" s="409"/>
      <c r="J27" s="409"/>
      <c r="K27" s="409"/>
      <c r="L27" s="409"/>
    </row>
    <row r="28" spans="1:18">
      <c r="A28" s="621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410"/>
      <c r="N28" s="410"/>
      <c r="O28" s="410"/>
      <c r="P28" s="410"/>
      <c r="Q28" s="410"/>
      <c r="R28" s="410"/>
    </row>
    <row r="29" spans="1:18">
      <c r="A29" s="621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</row>
    <row r="30" spans="1:18" hidden="1">
      <c r="A30" s="621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</row>
  </sheetData>
  <mergeCells count="12">
    <mergeCell ref="J8:J9"/>
    <mergeCell ref="L8:L9"/>
    <mergeCell ref="A28:L30"/>
    <mergeCell ref="A6:A9"/>
    <mergeCell ref="C8:C9"/>
    <mergeCell ref="E8:E9"/>
    <mergeCell ref="G8:G9"/>
    <mergeCell ref="H8:H9"/>
    <mergeCell ref="I8:I9"/>
    <mergeCell ref="F8:F9"/>
    <mergeCell ref="K8:K9"/>
    <mergeCell ref="E6:L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 xml:space="preserve">&amp;LSAFI 1 B -&amp;R11-09-2014
</oddHeader>
    <oddFooter>&amp;L&amp;8&amp;Z&amp;F&amp;A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87"/>
  <sheetViews>
    <sheetView view="pageLayout" topLeftCell="A8" zoomScaleNormal="100" workbookViewId="0">
      <selection activeCell="H36" sqref="H36"/>
    </sheetView>
  </sheetViews>
  <sheetFormatPr baseColWidth="10" defaultRowHeight="20.100000000000001" customHeight="1"/>
  <cols>
    <col min="1" max="1" width="30.7109375" style="67" customWidth="1"/>
    <col min="2" max="2" width="2" style="67" customWidth="1"/>
    <col min="3" max="3" width="13.42578125" style="88" customWidth="1"/>
    <col min="4" max="4" width="2.7109375" style="75" customWidth="1"/>
    <col min="5" max="5" width="19.85546875" style="67" customWidth="1"/>
    <col min="6" max="6" width="13.5703125" style="67" hidden="1" customWidth="1"/>
    <col min="7" max="7" width="13.5703125" style="67" customWidth="1"/>
    <col min="8" max="8" width="13.85546875" style="75" customWidth="1"/>
    <col min="9" max="9" width="12.140625" style="75" customWidth="1"/>
    <col min="10" max="10" width="12.5703125" style="88" hidden="1" customWidth="1"/>
    <col min="11" max="11" width="16.7109375" style="88" hidden="1" customWidth="1"/>
    <col min="12" max="12" width="16.7109375" style="88" customWidth="1"/>
    <col min="13" max="13" width="14.7109375" style="88" customWidth="1"/>
    <col min="14" max="253" width="11.42578125" style="67"/>
    <col min="254" max="254" width="24.140625" style="67" customWidth="1"/>
    <col min="255" max="255" width="2" style="67" customWidth="1"/>
    <col min="256" max="256" width="10.5703125" style="67" customWidth="1"/>
    <col min="257" max="257" width="2.7109375" style="67" customWidth="1"/>
    <col min="258" max="261" width="0" style="67" hidden="1" customWidth="1"/>
    <col min="262" max="263" width="13.5703125" style="67" customWidth="1"/>
    <col min="264" max="264" width="15" style="67" customWidth="1"/>
    <col min="265" max="265" width="11.140625" style="67" customWidth="1"/>
    <col min="266" max="267" width="0" style="67" hidden="1" customWidth="1"/>
    <col min="268" max="268" width="0.85546875" style="67" customWidth="1"/>
    <col min="269" max="269" width="14.7109375" style="67" customWidth="1"/>
    <col min="270" max="509" width="11.42578125" style="67"/>
    <col min="510" max="510" width="24.140625" style="67" customWidth="1"/>
    <col min="511" max="511" width="2" style="67" customWidth="1"/>
    <col min="512" max="512" width="10.5703125" style="67" customWidth="1"/>
    <col min="513" max="513" width="2.7109375" style="67" customWidth="1"/>
    <col min="514" max="517" width="0" style="67" hidden="1" customWidth="1"/>
    <col min="518" max="519" width="13.5703125" style="67" customWidth="1"/>
    <col min="520" max="520" width="15" style="67" customWidth="1"/>
    <col min="521" max="521" width="11.140625" style="67" customWidth="1"/>
    <col min="522" max="523" width="0" style="67" hidden="1" customWidth="1"/>
    <col min="524" max="524" width="0.85546875" style="67" customWidth="1"/>
    <col min="525" max="525" width="14.7109375" style="67" customWidth="1"/>
    <col min="526" max="765" width="11.42578125" style="67"/>
    <col min="766" max="766" width="24.140625" style="67" customWidth="1"/>
    <col min="767" max="767" width="2" style="67" customWidth="1"/>
    <col min="768" max="768" width="10.5703125" style="67" customWidth="1"/>
    <col min="769" max="769" width="2.7109375" style="67" customWidth="1"/>
    <col min="770" max="773" width="0" style="67" hidden="1" customWidth="1"/>
    <col min="774" max="775" width="13.5703125" style="67" customWidth="1"/>
    <col min="776" max="776" width="15" style="67" customWidth="1"/>
    <col min="777" max="777" width="11.140625" style="67" customWidth="1"/>
    <col min="778" max="779" width="0" style="67" hidden="1" customWidth="1"/>
    <col min="780" max="780" width="0.85546875" style="67" customWidth="1"/>
    <col min="781" max="781" width="14.7109375" style="67" customWidth="1"/>
    <col min="782" max="1021" width="11.42578125" style="67"/>
    <col min="1022" max="1022" width="24.140625" style="67" customWidth="1"/>
    <col min="1023" max="1023" width="2" style="67" customWidth="1"/>
    <col min="1024" max="1024" width="10.5703125" style="67" customWidth="1"/>
    <col min="1025" max="1025" width="2.7109375" style="67" customWidth="1"/>
    <col min="1026" max="1029" width="0" style="67" hidden="1" customWidth="1"/>
    <col min="1030" max="1031" width="13.5703125" style="67" customWidth="1"/>
    <col min="1032" max="1032" width="15" style="67" customWidth="1"/>
    <col min="1033" max="1033" width="11.140625" style="67" customWidth="1"/>
    <col min="1034" max="1035" width="0" style="67" hidden="1" customWidth="1"/>
    <col min="1036" max="1036" width="0.85546875" style="67" customWidth="1"/>
    <col min="1037" max="1037" width="14.7109375" style="67" customWidth="1"/>
    <col min="1038" max="1277" width="11.42578125" style="67"/>
    <col min="1278" max="1278" width="24.140625" style="67" customWidth="1"/>
    <col min="1279" max="1279" width="2" style="67" customWidth="1"/>
    <col min="1280" max="1280" width="10.5703125" style="67" customWidth="1"/>
    <col min="1281" max="1281" width="2.7109375" style="67" customWidth="1"/>
    <col min="1282" max="1285" width="0" style="67" hidden="1" customWidth="1"/>
    <col min="1286" max="1287" width="13.5703125" style="67" customWidth="1"/>
    <col min="1288" max="1288" width="15" style="67" customWidth="1"/>
    <col min="1289" max="1289" width="11.140625" style="67" customWidth="1"/>
    <col min="1290" max="1291" width="0" style="67" hidden="1" customWidth="1"/>
    <col min="1292" max="1292" width="0.85546875" style="67" customWidth="1"/>
    <col min="1293" max="1293" width="14.7109375" style="67" customWidth="1"/>
    <col min="1294" max="1533" width="11.42578125" style="67"/>
    <col min="1534" max="1534" width="24.140625" style="67" customWidth="1"/>
    <col min="1535" max="1535" width="2" style="67" customWidth="1"/>
    <col min="1536" max="1536" width="10.5703125" style="67" customWidth="1"/>
    <col min="1537" max="1537" width="2.7109375" style="67" customWidth="1"/>
    <col min="1538" max="1541" width="0" style="67" hidden="1" customWidth="1"/>
    <col min="1542" max="1543" width="13.5703125" style="67" customWidth="1"/>
    <col min="1544" max="1544" width="15" style="67" customWidth="1"/>
    <col min="1545" max="1545" width="11.140625" style="67" customWidth="1"/>
    <col min="1546" max="1547" width="0" style="67" hidden="1" customWidth="1"/>
    <col min="1548" max="1548" width="0.85546875" style="67" customWidth="1"/>
    <col min="1549" max="1549" width="14.7109375" style="67" customWidth="1"/>
    <col min="1550" max="1789" width="11.42578125" style="67"/>
    <col min="1790" max="1790" width="24.140625" style="67" customWidth="1"/>
    <col min="1791" max="1791" width="2" style="67" customWidth="1"/>
    <col min="1792" max="1792" width="10.5703125" style="67" customWidth="1"/>
    <col min="1793" max="1793" width="2.7109375" style="67" customWidth="1"/>
    <col min="1794" max="1797" width="0" style="67" hidden="1" customWidth="1"/>
    <col min="1798" max="1799" width="13.5703125" style="67" customWidth="1"/>
    <col min="1800" max="1800" width="15" style="67" customWidth="1"/>
    <col min="1801" max="1801" width="11.140625" style="67" customWidth="1"/>
    <col min="1802" max="1803" width="0" style="67" hidden="1" customWidth="1"/>
    <col min="1804" max="1804" width="0.85546875" style="67" customWidth="1"/>
    <col min="1805" max="1805" width="14.7109375" style="67" customWidth="1"/>
    <col min="1806" max="2045" width="11.42578125" style="67"/>
    <col min="2046" max="2046" width="24.140625" style="67" customWidth="1"/>
    <col min="2047" max="2047" width="2" style="67" customWidth="1"/>
    <col min="2048" max="2048" width="10.5703125" style="67" customWidth="1"/>
    <col min="2049" max="2049" width="2.7109375" style="67" customWidth="1"/>
    <col min="2050" max="2053" width="0" style="67" hidden="1" customWidth="1"/>
    <col min="2054" max="2055" width="13.5703125" style="67" customWidth="1"/>
    <col min="2056" max="2056" width="15" style="67" customWidth="1"/>
    <col min="2057" max="2057" width="11.140625" style="67" customWidth="1"/>
    <col min="2058" max="2059" width="0" style="67" hidden="1" customWidth="1"/>
    <col min="2060" max="2060" width="0.85546875" style="67" customWidth="1"/>
    <col min="2061" max="2061" width="14.7109375" style="67" customWidth="1"/>
    <col min="2062" max="2301" width="11.42578125" style="67"/>
    <col min="2302" max="2302" width="24.140625" style="67" customWidth="1"/>
    <col min="2303" max="2303" width="2" style="67" customWidth="1"/>
    <col min="2304" max="2304" width="10.5703125" style="67" customWidth="1"/>
    <col min="2305" max="2305" width="2.7109375" style="67" customWidth="1"/>
    <col min="2306" max="2309" width="0" style="67" hidden="1" customWidth="1"/>
    <col min="2310" max="2311" width="13.5703125" style="67" customWidth="1"/>
    <col min="2312" max="2312" width="15" style="67" customWidth="1"/>
    <col min="2313" max="2313" width="11.140625" style="67" customWidth="1"/>
    <col min="2314" max="2315" width="0" style="67" hidden="1" customWidth="1"/>
    <col min="2316" max="2316" width="0.85546875" style="67" customWidth="1"/>
    <col min="2317" max="2317" width="14.7109375" style="67" customWidth="1"/>
    <col min="2318" max="2557" width="11.42578125" style="67"/>
    <col min="2558" max="2558" width="24.140625" style="67" customWidth="1"/>
    <col min="2559" max="2559" width="2" style="67" customWidth="1"/>
    <col min="2560" max="2560" width="10.5703125" style="67" customWidth="1"/>
    <col min="2561" max="2561" width="2.7109375" style="67" customWidth="1"/>
    <col min="2562" max="2565" width="0" style="67" hidden="1" customWidth="1"/>
    <col min="2566" max="2567" width="13.5703125" style="67" customWidth="1"/>
    <col min="2568" max="2568" width="15" style="67" customWidth="1"/>
    <col min="2569" max="2569" width="11.140625" style="67" customWidth="1"/>
    <col min="2570" max="2571" width="0" style="67" hidden="1" customWidth="1"/>
    <col min="2572" max="2572" width="0.85546875" style="67" customWidth="1"/>
    <col min="2573" max="2573" width="14.7109375" style="67" customWidth="1"/>
    <col min="2574" max="2813" width="11.42578125" style="67"/>
    <col min="2814" max="2814" width="24.140625" style="67" customWidth="1"/>
    <col min="2815" max="2815" width="2" style="67" customWidth="1"/>
    <col min="2816" max="2816" width="10.5703125" style="67" customWidth="1"/>
    <col min="2817" max="2817" width="2.7109375" style="67" customWidth="1"/>
    <col min="2818" max="2821" width="0" style="67" hidden="1" customWidth="1"/>
    <col min="2822" max="2823" width="13.5703125" style="67" customWidth="1"/>
    <col min="2824" max="2824" width="15" style="67" customWidth="1"/>
    <col min="2825" max="2825" width="11.140625" style="67" customWidth="1"/>
    <col min="2826" max="2827" width="0" style="67" hidden="1" customWidth="1"/>
    <col min="2828" max="2828" width="0.85546875" style="67" customWidth="1"/>
    <col min="2829" max="2829" width="14.7109375" style="67" customWidth="1"/>
    <col min="2830" max="3069" width="11.42578125" style="67"/>
    <col min="3070" max="3070" width="24.140625" style="67" customWidth="1"/>
    <col min="3071" max="3071" width="2" style="67" customWidth="1"/>
    <col min="3072" max="3072" width="10.5703125" style="67" customWidth="1"/>
    <col min="3073" max="3073" width="2.7109375" style="67" customWidth="1"/>
    <col min="3074" max="3077" width="0" style="67" hidden="1" customWidth="1"/>
    <col min="3078" max="3079" width="13.5703125" style="67" customWidth="1"/>
    <col min="3080" max="3080" width="15" style="67" customWidth="1"/>
    <col min="3081" max="3081" width="11.140625" style="67" customWidth="1"/>
    <col min="3082" max="3083" width="0" style="67" hidden="1" customWidth="1"/>
    <col min="3084" max="3084" width="0.85546875" style="67" customWidth="1"/>
    <col min="3085" max="3085" width="14.7109375" style="67" customWidth="1"/>
    <col min="3086" max="3325" width="11.42578125" style="67"/>
    <col min="3326" max="3326" width="24.140625" style="67" customWidth="1"/>
    <col min="3327" max="3327" width="2" style="67" customWidth="1"/>
    <col min="3328" max="3328" width="10.5703125" style="67" customWidth="1"/>
    <col min="3329" max="3329" width="2.7109375" style="67" customWidth="1"/>
    <col min="3330" max="3333" width="0" style="67" hidden="1" customWidth="1"/>
    <col min="3334" max="3335" width="13.5703125" style="67" customWidth="1"/>
    <col min="3336" max="3336" width="15" style="67" customWidth="1"/>
    <col min="3337" max="3337" width="11.140625" style="67" customWidth="1"/>
    <col min="3338" max="3339" width="0" style="67" hidden="1" customWidth="1"/>
    <col min="3340" max="3340" width="0.85546875" style="67" customWidth="1"/>
    <col min="3341" max="3341" width="14.7109375" style="67" customWidth="1"/>
    <col min="3342" max="3581" width="11.42578125" style="67"/>
    <col min="3582" max="3582" width="24.140625" style="67" customWidth="1"/>
    <col min="3583" max="3583" width="2" style="67" customWidth="1"/>
    <col min="3584" max="3584" width="10.5703125" style="67" customWidth="1"/>
    <col min="3585" max="3585" width="2.7109375" style="67" customWidth="1"/>
    <col min="3586" max="3589" width="0" style="67" hidden="1" customWidth="1"/>
    <col min="3590" max="3591" width="13.5703125" style="67" customWidth="1"/>
    <col min="3592" max="3592" width="15" style="67" customWidth="1"/>
    <col min="3593" max="3593" width="11.140625" style="67" customWidth="1"/>
    <col min="3594" max="3595" width="0" style="67" hidden="1" customWidth="1"/>
    <col min="3596" max="3596" width="0.85546875" style="67" customWidth="1"/>
    <col min="3597" max="3597" width="14.7109375" style="67" customWidth="1"/>
    <col min="3598" max="3837" width="11.42578125" style="67"/>
    <col min="3838" max="3838" width="24.140625" style="67" customWidth="1"/>
    <col min="3839" max="3839" width="2" style="67" customWidth="1"/>
    <col min="3840" max="3840" width="10.5703125" style="67" customWidth="1"/>
    <col min="3841" max="3841" width="2.7109375" style="67" customWidth="1"/>
    <col min="3842" max="3845" width="0" style="67" hidden="1" customWidth="1"/>
    <col min="3846" max="3847" width="13.5703125" style="67" customWidth="1"/>
    <col min="3848" max="3848" width="15" style="67" customWidth="1"/>
    <col min="3849" max="3849" width="11.140625" style="67" customWidth="1"/>
    <col min="3850" max="3851" width="0" style="67" hidden="1" customWidth="1"/>
    <col min="3852" max="3852" width="0.85546875" style="67" customWidth="1"/>
    <col min="3853" max="3853" width="14.7109375" style="67" customWidth="1"/>
    <col min="3854" max="4093" width="11.42578125" style="67"/>
    <col min="4094" max="4094" width="24.140625" style="67" customWidth="1"/>
    <col min="4095" max="4095" width="2" style="67" customWidth="1"/>
    <col min="4096" max="4096" width="10.5703125" style="67" customWidth="1"/>
    <col min="4097" max="4097" width="2.7109375" style="67" customWidth="1"/>
    <col min="4098" max="4101" width="0" style="67" hidden="1" customWidth="1"/>
    <col min="4102" max="4103" width="13.5703125" style="67" customWidth="1"/>
    <col min="4104" max="4104" width="15" style="67" customWidth="1"/>
    <col min="4105" max="4105" width="11.140625" style="67" customWidth="1"/>
    <col min="4106" max="4107" width="0" style="67" hidden="1" customWidth="1"/>
    <col min="4108" max="4108" width="0.85546875" style="67" customWidth="1"/>
    <col min="4109" max="4109" width="14.7109375" style="67" customWidth="1"/>
    <col min="4110" max="4349" width="11.42578125" style="67"/>
    <col min="4350" max="4350" width="24.140625" style="67" customWidth="1"/>
    <col min="4351" max="4351" width="2" style="67" customWidth="1"/>
    <col min="4352" max="4352" width="10.5703125" style="67" customWidth="1"/>
    <col min="4353" max="4353" width="2.7109375" style="67" customWidth="1"/>
    <col min="4354" max="4357" width="0" style="67" hidden="1" customWidth="1"/>
    <col min="4358" max="4359" width="13.5703125" style="67" customWidth="1"/>
    <col min="4360" max="4360" width="15" style="67" customWidth="1"/>
    <col min="4361" max="4361" width="11.140625" style="67" customWidth="1"/>
    <col min="4362" max="4363" width="0" style="67" hidden="1" customWidth="1"/>
    <col min="4364" max="4364" width="0.85546875" style="67" customWidth="1"/>
    <col min="4365" max="4365" width="14.7109375" style="67" customWidth="1"/>
    <col min="4366" max="4605" width="11.42578125" style="67"/>
    <col min="4606" max="4606" width="24.140625" style="67" customWidth="1"/>
    <col min="4607" max="4607" width="2" style="67" customWidth="1"/>
    <col min="4608" max="4608" width="10.5703125" style="67" customWidth="1"/>
    <col min="4609" max="4609" width="2.7109375" style="67" customWidth="1"/>
    <col min="4610" max="4613" width="0" style="67" hidden="1" customWidth="1"/>
    <col min="4614" max="4615" width="13.5703125" style="67" customWidth="1"/>
    <col min="4616" max="4616" width="15" style="67" customWidth="1"/>
    <col min="4617" max="4617" width="11.140625" style="67" customWidth="1"/>
    <col min="4618" max="4619" width="0" style="67" hidden="1" customWidth="1"/>
    <col min="4620" max="4620" width="0.85546875" style="67" customWidth="1"/>
    <col min="4621" max="4621" width="14.7109375" style="67" customWidth="1"/>
    <col min="4622" max="4861" width="11.42578125" style="67"/>
    <col min="4862" max="4862" width="24.140625" style="67" customWidth="1"/>
    <col min="4863" max="4863" width="2" style="67" customWidth="1"/>
    <col min="4864" max="4864" width="10.5703125" style="67" customWidth="1"/>
    <col min="4865" max="4865" width="2.7109375" style="67" customWidth="1"/>
    <col min="4866" max="4869" width="0" style="67" hidden="1" customWidth="1"/>
    <col min="4870" max="4871" width="13.5703125" style="67" customWidth="1"/>
    <col min="4872" max="4872" width="15" style="67" customWidth="1"/>
    <col min="4873" max="4873" width="11.140625" style="67" customWidth="1"/>
    <col min="4874" max="4875" width="0" style="67" hidden="1" customWidth="1"/>
    <col min="4876" max="4876" width="0.85546875" style="67" customWidth="1"/>
    <col min="4877" max="4877" width="14.7109375" style="67" customWidth="1"/>
    <col min="4878" max="5117" width="11.42578125" style="67"/>
    <col min="5118" max="5118" width="24.140625" style="67" customWidth="1"/>
    <col min="5119" max="5119" width="2" style="67" customWidth="1"/>
    <col min="5120" max="5120" width="10.5703125" style="67" customWidth="1"/>
    <col min="5121" max="5121" width="2.7109375" style="67" customWidth="1"/>
    <col min="5122" max="5125" width="0" style="67" hidden="1" customWidth="1"/>
    <col min="5126" max="5127" width="13.5703125" style="67" customWidth="1"/>
    <col min="5128" max="5128" width="15" style="67" customWidth="1"/>
    <col min="5129" max="5129" width="11.140625" style="67" customWidth="1"/>
    <col min="5130" max="5131" width="0" style="67" hidden="1" customWidth="1"/>
    <col min="5132" max="5132" width="0.85546875" style="67" customWidth="1"/>
    <col min="5133" max="5133" width="14.7109375" style="67" customWidth="1"/>
    <col min="5134" max="5373" width="11.42578125" style="67"/>
    <col min="5374" max="5374" width="24.140625" style="67" customWidth="1"/>
    <col min="5375" max="5375" width="2" style="67" customWidth="1"/>
    <col min="5376" max="5376" width="10.5703125" style="67" customWidth="1"/>
    <col min="5377" max="5377" width="2.7109375" style="67" customWidth="1"/>
    <col min="5378" max="5381" width="0" style="67" hidden="1" customWidth="1"/>
    <col min="5382" max="5383" width="13.5703125" style="67" customWidth="1"/>
    <col min="5384" max="5384" width="15" style="67" customWidth="1"/>
    <col min="5385" max="5385" width="11.140625" style="67" customWidth="1"/>
    <col min="5386" max="5387" width="0" style="67" hidden="1" customWidth="1"/>
    <col min="5388" max="5388" width="0.85546875" style="67" customWidth="1"/>
    <col min="5389" max="5389" width="14.7109375" style="67" customWidth="1"/>
    <col min="5390" max="5629" width="11.42578125" style="67"/>
    <col min="5630" max="5630" width="24.140625" style="67" customWidth="1"/>
    <col min="5631" max="5631" width="2" style="67" customWidth="1"/>
    <col min="5632" max="5632" width="10.5703125" style="67" customWidth="1"/>
    <col min="5633" max="5633" width="2.7109375" style="67" customWidth="1"/>
    <col min="5634" max="5637" width="0" style="67" hidden="1" customWidth="1"/>
    <col min="5638" max="5639" width="13.5703125" style="67" customWidth="1"/>
    <col min="5640" max="5640" width="15" style="67" customWidth="1"/>
    <col min="5641" max="5641" width="11.140625" style="67" customWidth="1"/>
    <col min="5642" max="5643" width="0" style="67" hidden="1" customWidth="1"/>
    <col min="5644" max="5644" width="0.85546875" style="67" customWidth="1"/>
    <col min="5645" max="5645" width="14.7109375" style="67" customWidth="1"/>
    <col min="5646" max="5885" width="11.42578125" style="67"/>
    <col min="5886" max="5886" width="24.140625" style="67" customWidth="1"/>
    <col min="5887" max="5887" width="2" style="67" customWidth="1"/>
    <col min="5888" max="5888" width="10.5703125" style="67" customWidth="1"/>
    <col min="5889" max="5889" width="2.7109375" style="67" customWidth="1"/>
    <col min="5890" max="5893" width="0" style="67" hidden="1" customWidth="1"/>
    <col min="5894" max="5895" width="13.5703125" style="67" customWidth="1"/>
    <col min="5896" max="5896" width="15" style="67" customWidth="1"/>
    <col min="5897" max="5897" width="11.140625" style="67" customWidth="1"/>
    <col min="5898" max="5899" width="0" style="67" hidden="1" customWidth="1"/>
    <col min="5900" max="5900" width="0.85546875" style="67" customWidth="1"/>
    <col min="5901" max="5901" width="14.7109375" style="67" customWidth="1"/>
    <col min="5902" max="6141" width="11.42578125" style="67"/>
    <col min="6142" max="6142" width="24.140625" style="67" customWidth="1"/>
    <col min="6143" max="6143" width="2" style="67" customWidth="1"/>
    <col min="6144" max="6144" width="10.5703125" style="67" customWidth="1"/>
    <col min="6145" max="6145" width="2.7109375" style="67" customWidth="1"/>
    <col min="6146" max="6149" width="0" style="67" hidden="1" customWidth="1"/>
    <col min="6150" max="6151" width="13.5703125" style="67" customWidth="1"/>
    <col min="6152" max="6152" width="15" style="67" customWidth="1"/>
    <col min="6153" max="6153" width="11.140625" style="67" customWidth="1"/>
    <col min="6154" max="6155" width="0" style="67" hidden="1" customWidth="1"/>
    <col min="6156" max="6156" width="0.85546875" style="67" customWidth="1"/>
    <col min="6157" max="6157" width="14.7109375" style="67" customWidth="1"/>
    <col min="6158" max="6397" width="11.42578125" style="67"/>
    <col min="6398" max="6398" width="24.140625" style="67" customWidth="1"/>
    <col min="6399" max="6399" width="2" style="67" customWidth="1"/>
    <col min="6400" max="6400" width="10.5703125" style="67" customWidth="1"/>
    <col min="6401" max="6401" width="2.7109375" style="67" customWidth="1"/>
    <col min="6402" max="6405" width="0" style="67" hidden="1" customWidth="1"/>
    <col min="6406" max="6407" width="13.5703125" style="67" customWidth="1"/>
    <col min="6408" max="6408" width="15" style="67" customWidth="1"/>
    <col min="6409" max="6409" width="11.140625" style="67" customWidth="1"/>
    <col min="6410" max="6411" width="0" style="67" hidden="1" customWidth="1"/>
    <col min="6412" max="6412" width="0.85546875" style="67" customWidth="1"/>
    <col min="6413" max="6413" width="14.7109375" style="67" customWidth="1"/>
    <col min="6414" max="6653" width="11.42578125" style="67"/>
    <col min="6654" max="6654" width="24.140625" style="67" customWidth="1"/>
    <col min="6655" max="6655" width="2" style="67" customWidth="1"/>
    <col min="6656" max="6656" width="10.5703125" style="67" customWidth="1"/>
    <col min="6657" max="6657" width="2.7109375" style="67" customWidth="1"/>
    <col min="6658" max="6661" width="0" style="67" hidden="1" customWidth="1"/>
    <col min="6662" max="6663" width="13.5703125" style="67" customWidth="1"/>
    <col min="6664" max="6664" width="15" style="67" customWidth="1"/>
    <col min="6665" max="6665" width="11.140625" style="67" customWidth="1"/>
    <col min="6666" max="6667" width="0" style="67" hidden="1" customWidth="1"/>
    <col min="6668" max="6668" width="0.85546875" style="67" customWidth="1"/>
    <col min="6669" max="6669" width="14.7109375" style="67" customWidth="1"/>
    <col min="6670" max="6909" width="11.42578125" style="67"/>
    <col min="6910" max="6910" width="24.140625" style="67" customWidth="1"/>
    <col min="6911" max="6911" width="2" style="67" customWidth="1"/>
    <col min="6912" max="6912" width="10.5703125" style="67" customWidth="1"/>
    <col min="6913" max="6913" width="2.7109375" style="67" customWidth="1"/>
    <col min="6914" max="6917" width="0" style="67" hidden="1" customWidth="1"/>
    <col min="6918" max="6919" width="13.5703125" style="67" customWidth="1"/>
    <col min="6920" max="6920" width="15" style="67" customWidth="1"/>
    <col min="6921" max="6921" width="11.140625" style="67" customWidth="1"/>
    <col min="6922" max="6923" width="0" style="67" hidden="1" customWidth="1"/>
    <col min="6924" max="6924" width="0.85546875" style="67" customWidth="1"/>
    <col min="6925" max="6925" width="14.7109375" style="67" customWidth="1"/>
    <col min="6926" max="7165" width="11.42578125" style="67"/>
    <col min="7166" max="7166" width="24.140625" style="67" customWidth="1"/>
    <col min="7167" max="7167" width="2" style="67" customWidth="1"/>
    <col min="7168" max="7168" width="10.5703125" style="67" customWidth="1"/>
    <col min="7169" max="7169" width="2.7109375" style="67" customWidth="1"/>
    <col min="7170" max="7173" width="0" style="67" hidden="1" customWidth="1"/>
    <col min="7174" max="7175" width="13.5703125" style="67" customWidth="1"/>
    <col min="7176" max="7176" width="15" style="67" customWidth="1"/>
    <col min="7177" max="7177" width="11.140625" style="67" customWidth="1"/>
    <col min="7178" max="7179" width="0" style="67" hidden="1" customWidth="1"/>
    <col min="7180" max="7180" width="0.85546875" style="67" customWidth="1"/>
    <col min="7181" max="7181" width="14.7109375" style="67" customWidth="1"/>
    <col min="7182" max="7421" width="11.42578125" style="67"/>
    <col min="7422" max="7422" width="24.140625" style="67" customWidth="1"/>
    <col min="7423" max="7423" width="2" style="67" customWidth="1"/>
    <col min="7424" max="7424" width="10.5703125" style="67" customWidth="1"/>
    <col min="7425" max="7425" width="2.7109375" style="67" customWidth="1"/>
    <col min="7426" max="7429" width="0" style="67" hidden="1" customWidth="1"/>
    <col min="7430" max="7431" width="13.5703125" style="67" customWidth="1"/>
    <col min="7432" max="7432" width="15" style="67" customWidth="1"/>
    <col min="7433" max="7433" width="11.140625" style="67" customWidth="1"/>
    <col min="7434" max="7435" width="0" style="67" hidden="1" customWidth="1"/>
    <col min="7436" max="7436" width="0.85546875" style="67" customWidth="1"/>
    <col min="7437" max="7437" width="14.7109375" style="67" customWidth="1"/>
    <col min="7438" max="7677" width="11.42578125" style="67"/>
    <col min="7678" max="7678" width="24.140625" style="67" customWidth="1"/>
    <col min="7679" max="7679" width="2" style="67" customWidth="1"/>
    <col min="7680" max="7680" width="10.5703125" style="67" customWidth="1"/>
    <col min="7681" max="7681" width="2.7109375" style="67" customWidth="1"/>
    <col min="7682" max="7685" width="0" style="67" hidden="1" customWidth="1"/>
    <col min="7686" max="7687" width="13.5703125" style="67" customWidth="1"/>
    <col min="7688" max="7688" width="15" style="67" customWidth="1"/>
    <col min="7689" max="7689" width="11.140625" style="67" customWidth="1"/>
    <col min="7690" max="7691" width="0" style="67" hidden="1" customWidth="1"/>
    <col min="7692" max="7692" width="0.85546875" style="67" customWidth="1"/>
    <col min="7693" max="7693" width="14.7109375" style="67" customWidth="1"/>
    <col min="7694" max="7933" width="11.42578125" style="67"/>
    <col min="7934" max="7934" width="24.140625" style="67" customWidth="1"/>
    <col min="7935" max="7935" width="2" style="67" customWidth="1"/>
    <col min="7936" max="7936" width="10.5703125" style="67" customWidth="1"/>
    <col min="7937" max="7937" width="2.7109375" style="67" customWidth="1"/>
    <col min="7938" max="7941" width="0" style="67" hidden="1" customWidth="1"/>
    <col min="7942" max="7943" width="13.5703125" style="67" customWidth="1"/>
    <col min="7944" max="7944" width="15" style="67" customWidth="1"/>
    <col min="7945" max="7945" width="11.140625" style="67" customWidth="1"/>
    <col min="7946" max="7947" width="0" style="67" hidden="1" customWidth="1"/>
    <col min="7948" max="7948" width="0.85546875" style="67" customWidth="1"/>
    <col min="7949" max="7949" width="14.7109375" style="67" customWidth="1"/>
    <col min="7950" max="8189" width="11.42578125" style="67"/>
    <col min="8190" max="8190" width="24.140625" style="67" customWidth="1"/>
    <col min="8191" max="8191" width="2" style="67" customWidth="1"/>
    <col min="8192" max="8192" width="10.5703125" style="67" customWidth="1"/>
    <col min="8193" max="8193" width="2.7109375" style="67" customWidth="1"/>
    <col min="8194" max="8197" width="0" style="67" hidden="1" customWidth="1"/>
    <col min="8198" max="8199" width="13.5703125" style="67" customWidth="1"/>
    <col min="8200" max="8200" width="15" style="67" customWidth="1"/>
    <col min="8201" max="8201" width="11.140625" style="67" customWidth="1"/>
    <col min="8202" max="8203" width="0" style="67" hidden="1" customWidth="1"/>
    <col min="8204" max="8204" width="0.85546875" style="67" customWidth="1"/>
    <col min="8205" max="8205" width="14.7109375" style="67" customWidth="1"/>
    <col min="8206" max="8445" width="11.42578125" style="67"/>
    <col min="8446" max="8446" width="24.140625" style="67" customWidth="1"/>
    <col min="8447" max="8447" width="2" style="67" customWidth="1"/>
    <col min="8448" max="8448" width="10.5703125" style="67" customWidth="1"/>
    <col min="8449" max="8449" width="2.7109375" style="67" customWidth="1"/>
    <col min="8450" max="8453" width="0" style="67" hidden="1" customWidth="1"/>
    <col min="8454" max="8455" width="13.5703125" style="67" customWidth="1"/>
    <col min="8456" max="8456" width="15" style="67" customWidth="1"/>
    <col min="8457" max="8457" width="11.140625" style="67" customWidth="1"/>
    <col min="8458" max="8459" width="0" style="67" hidden="1" customWidth="1"/>
    <col min="8460" max="8460" width="0.85546875" style="67" customWidth="1"/>
    <col min="8461" max="8461" width="14.7109375" style="67" customWidth="1"/>
    <col min="8462" max="8701" width="11.42578125" style="67"/>
    <col min="8702" max="8702" width="24.140625" style="67" customWidth="1"/>
    <col min="8703" max="8703" width="2" style="67" customWidth="1"/>
    <col min="8704" max="8704" width="10.5703125" style="67" customWidth="1"/>
    <col min="8705" max="8705" width="2.7109375" style="67" customWidth="1"/>
    <col min="8706" max="8709" width="0" style="67" hidden="1" customWidth="1"/>
    <col min="8710" max="8711" width="13.5703125" style="67" customWidth="1"/>
    <col min="8712" max="8712" width="15" style="67" customWidth="1"/>
    <col min="8713" max="8713" width="11.140625" style="67" customWidth="1"/>
    <col min="8714" max="8715" width="0" style="67" hidden="1" customWidth="1"/>
    <col min="8716" max="8716" width="0.85546875" style="67" customWidth="1"/>
    <col min="8717" max="8717" width="14.7109375" style="67" customWidth="1"/>
    <col min="8718" max="8957" width="11.42578125" style="67"/>
    <col min="8958" max="8958" width="24.140625" style="67" customWidth="1"/>
    <col min="8959" max="8959" width="2" style="67" customWidth="1"/>
    <col min="8960" max="8960" width="10.5703125" style="67" customWidth="1"/>
    <col min="8961" max="8961" width="2.7109375" style="67" customWidth="1"/>
    <col min="8962" max="8965" width="0" style="67" hidden="1" customWidth="1"/>
    <col min="8966" max="8967" width="13.5703125" style="67" customWidth="1"/>
    <col min="8968" max="8968" width="15" style="67" customWidth="1"/>
    <col min="8969" max="8969" width="11.140625" style="67" customWidth="1"/>
    <col min="8970" max="8971" width="0" style="67" hidden="1" customWidth="1"/>
    <col min="8972" max="8972" width="0.85546875" style="67" customWidth="1"/>
    <col min="8973" max="8973" width="14.7109375" style="67" customWidth="1"/>
    <col min="8974" max="9213" width="11.42578125" style="67"/>
    <col min="9214" max="9214" width="24.140625" style="67" customWidth="1"/>
    <col min="9215" max="9215" width="2" style="67" customWidth="1"/>
    <col min="9216" max="9216" width="10.5703125" style="67" customWidth="1"/>
    <col min="9217" max="9217" width="2.7109375" style="67" customWidth="1"/>
    <col min="9218" max="9221" width="0" style="67" hidden="1" customWidth="1"/>
    <col min="9222" max="9223" width="13.5703125" style="67" customWidth="1"/>
    <col min="9224" max="9224" width="15" style="67" customWidth="1"/>
    <col min="9225" max="9225" width="11.140625" style="67" customWidth="1"/>
    <col min="9226" max="9227" width="0" style="67" hidden="1" customWidth="1"/>
    <col min="9228" max="9228" width="0.85546875" style="67" customWidth="1"/>
    <col min="9229" max="9229" width="14.7109375" style="67" customWidth="1"/>
    <col min="9230" max="9469" width="11.42578125" style="67"/>
    <col min="9470" max="9470" width="24.140625" style="67" customWidth="1"/>
    <col min="9471" max="9471" width="2" style="67" customWidth="1"/>
    <col min="9472" max="9472" width="10.5703125" style="67" customWidth="1"/>
    <col min="9473" max="9473" width="2.7109375" style="67" customWidth="1"/>
    <col min="9474" max="9477" width="0" style="67" hidden="1" customWidth="1"/>
    <col min="9478" max="9479" width="13.5703125" style="67" customWidth="1"/>
    <col min="9480" max="9480" width="15" style="67" customWidth="1"/>
    <col min="9481" max="9481" width="11.140625" style="67" customWidth="1"/>
    <col min="9482" max="9483" width="0" style="67" hidden="1" customWidth="1"/>
    <col min="9484" max="9484" width="0.85546875" style="67" customWidth="1"/>
    <col min="9485" max="9485" width="14.7109375" style="67" customWidth="1"/>
    <col min="9486" max="9725" width="11.42578125" style="67"/>
    <col min="9726" max="9726" width="24.140625" style="67" customWidth="1"/>
    <col min="9727" max="9727" width="2" style="67" customWidth="1"/>
    <col min="9728" max="9728" width="10.5703125" style="67" customWidth="1"/>
    <col min="9729" max="9729" width="2.7109375" style="67" customWidth="1"/>
    <col min="9730" max="9733" width="0" style="67" hidden="1" customWidth="1"/>
    <col min="9734" max="9735" width="13.5703125" style="67" customWidth="1"/>
    <col min="9736" max="9736" width="15" style="67" customWidth="1"/>
    <col min="9737" max="9737" width="11.140625" style="67" customWidth="1"/>
    <col min="9738" max="9739" width="0" style="67" hidden="1" customWidth="1"/>
    <col min="9740" max="9740" width="0.85546875" style="67" customWidth="1"/>
    <col min="9741" max="9741" width="14.7109375" style="67" customWidth="1"/>
    <col min="9742" max="9981" width="11.42578125" style="67"/>
    <col min="9982" max="9982" width="24.140625" style="67" customWidth="1"/>
    <col min="9983" max="9983" width="2" style="67" customWidth="1"/>
    <col min="9984" max="9984" width="10.5703125" style="67" customWidth="1"/>
    <col min="9985" max="9985" width="2.7109375" style="67" customWidth="1"/>
    <col min="9986" max="9989" width="0" style="67" hidden="1" customWidth="1"/>
    <col min="9990" max="9991" width="13.5703125" style="67" customWidth="1"/>
    <col min="9992" max="9992" width="15" style="67" customWidth="1"/>
    <col min="9993" max="9993" width="11.140625" style="67" customWidth="1"/>
    <col min="9994" max="9995" width="0" style="67" hidden="1" customWidth="1"/>
    <col min="9996" max="9996" width="0.85546875" style="67" customWidth="1"/>
    <col min="9997" max="9997" width="14.7109375" style="67" customWidth="1"/>
    <col min="9998" max="10237" width="11.42578125" style="67"/>
    <col min="10238" max="10238" width="24.140625" style="67" customWidth="1"/>
    <col min="10239" max="10239" width="2" style="67" customWidth="1"/>
    <col min="10240" max="10240" width="10.5703125" style="67" customWidth="1"/>
    <col min="10241" max="10241" width="2.7109375" style="67" customWidth="1"/>
    <col min="10242" max="10245" width="0" style="67" hidden="1" customWidth="1"/>
    <col min="10246" max="10247" width="13.5703125" style="67" customWidth="1"/>
    <col min="10248" max="10248" width="15" style="67" customWidth="1"/>
    <col min="10249" max="10249" width="11.140625" style="67" customWidth="1"/>
    <col min="10250" max="10251" width="0" style="67" hidden="1" customWidth="1"/>
    <col min="10252" max="10252" width="0.85546875" style="67" customWidth="1"/>
    <col min="10253" max="10253" width="14.7109375" style="67" customWidth="1"/>
    <col min="10254" max="10493" width="11.42578125" style="67"/>
    <col min="10494" max="10494" width="24.140625" style="67" customWidth="1"/>
    <col min="10495" max="10495" width="2" style="67" customWidth="1"/>
    <col min="10496" max="10496" width="10.5703125" style="67" customWidth="1"/>
    <col min="10497" max="10497" width="2.7109375" style="67" customWidth="1"/>
    <col min="10498" max="10501" width="0" style="67" hidden="1" customWidth="1"/>
    <col min="10502" max="10503" width="13.5703125" style="67" customWidth="1"/>
    <col min="10504" max="10504" width="15" style="67" customWidth="1"/>
    <col min="10505" max="10505" width="11.140625" style="67" customWidth="1"/>
    <col min="10506" max="10507" width="0" style="67" hidden="1" customWidth="1"/>
    <col min="10508" max="10508" width="0.85546875" style="67" customWidth="1"/>
    <col min="10509" max="10509" width="14.7109375" style="67" customWidth="1"/>
    <col min="10510" max="10749" width="11.42578125" style="67"/>
    <col min="10750" max="10750" width="24.140625" style="67" customWidth="1"/>
    <col min="10751" max="10751" width="2" style="67" customWidth="1"/>
    <col min="10752" max="10752" width="10.5703125" style="67" customWidth="1"/>
    <col min="10753" max="10753" width="2.7109375" style="67" customWidth="1"/>
    <col min="10754" max="10757" width="0" style="67" hidden="1" customWidth="1"/>
    <col min="10758" max="10759" width="13.5703125" style="67" customWidth="1"/>
    <col min="10760" max="10760" width="15" style="67" customWidth="1"/>
    <col min="10761" max="10761" width="11.140625" style="67" customWidth="1"/>
    <col min="10762" max="10763" width="0" style="67" hidden="1" customWidth="1"/>
    <col min="10764" max="10764" width="0.85546875" style="67" customWidth="1"/>
    <col min="10765" max="10765" width="14.7109375" style="67" customWidth="1"/>
    <col min="10766" max="11005" width="11.42578125" style="67"/>
    <col min="11006" max="11006" width="24.140625" style="67" customWidth="1"/>
    <col min="11007" max="11007" width="2" style="67" customWidth="1"/>
    <col min="11008" max="11008" width="10.5703125" style="67" customWidth="1"/>
    <col min="11009" max="11009" width="2.7109375" style="67" customWidth="1"/>
    <col min="11010" max="11013" width="0" style="67" hidden="1" customWidth="1"/>
    <col min="11014" max="11015" width="13.5703125" style="67" customWidth="1"/>
    <col min="11016" max="11016" width="15" style="67" customWidth="1"/>
    <col min="11017" max="11017" width="11.140625" style="67" customWidth="1"/>
    <col min="11018" max="11019" width="0" style="67" hidden="1" customWidth="1"/>
    <col min="11020" max="11020" width="0.85546875" style="67" customWidth="1"/>
    <col min="11021" max="11021" width="14.7109375" style="67" customWidth="1"/>
    <col min="11022" max="11261" width="11.42578125" style="67"/>
    <col min="11262" max="11262" width="24.140625" style="67" customWidth="1"/>
    <col min="11263" max="11263" width="2" style="67" customWidth="1"/>
    <col min="11264" max="11264" width="10.5703125" style="67" customWidth="1"/>
    <col min="11265" max="11265" width="2.7109375" style="67" customWidth="1"/>
    <col min="11266" max="11269" width="0" style="67" hidden="1" customWidth="1"/>
    <col min="11270" max="11271" width="13.5703125" style="67" customWidth="1"/>
    <col min="11272" max="11272" width="15" style="67" customWidth="1"/>
    <col min="11273" max="11273" width="11.140625" style="67" customWidth="1"/>
    <col min="11274" max="11275" width="0" style="67" hidden="1" customWidth="1"/>
    <col min="11276" max="11276" width="0.85546875" style="67" customWidth="1"/>
    <col min="11277" max="11277" width="14.7109375" style="67" customWidth="1"/>
    <col min="11278" max="11517" width="11.42578125" style="67"/>
    <col min="11518" max="11518" width="24.140625" style="67" customWidth="1"/>
    <col min="11519" max="11519" width="2" style="67" customWidth="1"/>
    <col min="11520" max="11520" width="10.5703125" style="67" customWidth="1"/>
    <col min="11521" max="11521" width="2.7109375" style="67" customWidth="1"/>
    <col min="11522" max="11525" width="0" style="67" hidden="1" customWidth="1"/>
    <col min="11526" max="11527" width="13.5703125" style="67" customWidth="1"/>
    <col min="11528" max="11528" width="15" style="67" customWidth="1"/>
    <col min="11529" max="11529" width="11.140625" style="67" customWidth="1"/>
    <col min="11530" max="11531" width="0" style="67" hidden="1" customWidth="1"/>
    <col min="11532" max="11532" width="0.85546875" style="67" customWidth="1"/>
    <col min="11533" max="11533" width="14.7109375" style="67" customWidth="1"/>
    <col min="11534" max="11773" width="11.42578125" style="67"/>
    <col min="11774" max="11774" width="24.140625" style="67" customWidth="1"/>
    <col min="11775" max="11775" width="2" style="67" customWidth="1"/>
    <col min="11776" max="11776" width="10.5703125" style="67" customWidth="1"/>
    <col min="11777" max="11777" width="2.7109375" style="67" customWidth="1"/>
    <col min="11778" max="11781" width="0" style="67" hidden="1" customWidth="1"/>
    <col min="11782" max="11783" width="13.5703125" style="67" customWidth="1"/>
    <col min="11784" max="11784" width="15" style="67" customWidth="1"/>
    <col min="11785" max="11785" width="11.140625" style="67" customWidth="1"/>
    <col min="11786" max="11787" width="0" style="67" hidden="1" customWidth="1"/>
    <col min="11788" max="11788" width="0.85546875" style="67" customWidth="1"/>
    <col min="11789" max="11789" width="14.7109375" style="67" customWidth="1"/>
    <col min="11790" max="12029" width="11.42578125" style="67"/>
    <col min="12030" max="12030" width="24.140625" style="67" customWidth="1"/>
    <col min="12031" max="12031" width="2" style="67" customWidth="1"/>
    <col min="12032" max="12032" width="10.5703125" style="67" customWidth="1"/>
    <col min="12033" max="12033" width="2.7109375" style="67" customWidth="1"/>
    <col min="12034" max="12037" width="0" style="67" hidden="1" customWidth="1"/>
    <col min="12038" max="12039" width="13.5703125" style="67" customWidth="1"/>
    <col min="12040" max="12040" width="15" style="67" customWidth="1"/>
    <col min="12041" max="12041" width="11.140625" style="67" customWidth="1"/>
    <col min="12042" max="12043" width="0" style="67" hidden="1" customWidth="1"/>
    <col min="12044" max="12044" width="0.85546875" style="67" customWidth="1"/>
    <col min="12045" max="12045" width="14.7109375" style="67" customWidth="1"/>
    <col min="12046" max="12285" width="11.42578125" style="67"/>
    <col min="12286" max="12286" width="24.140625" style="67" customWidth="1"/>
    <col min="12287" max="12287" width="2" style="67" customWidth="1"/>
    <col min="12288" max="12288" width="10.5703125" style="67" customWidth="1"/>
    <col min="12289" max="12289" width="2.7109375" style="67" customWidth="1"/>
    <col min="12290" max="12293" width="0" style="67" hidden="1" customWidth="1"/>
    <col min="12294" max="12295" width="13.5703125" style="67" customWidth="1"/>
    <col min="12296" max="12296" width="15" style="67" customWidth="1"/>
    <col min="12297" max="12297" width="11.140625" style="67" customWidth="1"/>
    <col min="12298" max="12299" width="0" style="67" hidden="1" customWidth="1"/>
    <col min="12300" max="12300" width="0.85546875" style="67" customWidth="1"/>
    <col min="12301" max="12301" width="14.7109375" style="67" customWidth="1"/>
    <col min="12302" max="12541" width="11.42578125" style="67"/>
    <col min="12542" max="12542" width="24.140625" style="67" customWidth="1"/>
    <col min="12543" max="12543" width="2" style="67" customWidth="1"/>
    <col min="12544" max="12544" width="10.5703125" style="67" customWidth="1"/>
    <col min="12545" max="12545" width="2.7109375" style="67" customWidth="1"/>
    <col min="12546" max="12549" width="0" style="67" hidden="1" customWidth="1"/>
    <col min="12550" max="12551" width="13.5703125" style="67" customWidth="1"/>
    <col min="12552" max="12552" width="15" style="67" customWidth="1"/>
    <col min="12553" max="12553" width="11.140625" style="67" customWidth="1"/>
    <col min="12554" max="12555" width="0" style="67" hidden="1" customWidth="1"/>
    <col min="12556" max="12556" width="0.85546875" style="67" customWidth="1"/>
    <col min="12557" max="12557" width="14.7109375" style="67" customWidth="1"/>
    <col min="12558" max="12797" width="11.42578125" style="67"/>
    <col min="12798" max="12798" width="24.140625" style="67" customWidth="1"/>
    <col min="12799" max="12799" width="2" style="67" customWidth="1"/>
    <col min="12800" max="12800" width="10.5703125" style="67" customWidth="1"/>
    <col min="12801" max="12801" width="2.7109375" style="67" customWidth="1"/>
    <col min="12802" max="12805" width="0" style="67" hidden="1" customWidth="1"/>
    <col min="12806" max="12807" width="13.5703125" style="67" customWidth="1"/>
    <col min="12808" max="12808" width="15" style="67" customWidth="1"/>
    <col min="12809" max="12809" width="11.140625" style="67" customWidth="1"/>
    <col min="12810" max="12811" width="0" style="67" hidden="1" customWidth="1"/>
    <col min="12812" max="12812" width="0.85546875" style="67" customWidth="1"/>
    <col min="12813" max="12813" width="14.7109375" style="67" customWidth="1"/>
    <col min="12814" max="13053" width="11.42578125" style="67"/>
    <col min="13054" max="13054" width="24.140625" style="67" customWidth="1"/>
    <col min="13055" max="13055" width="2" style="67" customWidth="1"/>
    <col min="13056" max="13056" width="10.5703125" style="67" customWidth="1"/>
    <col min="13057" max="13057" width="2.7109375" style="67" customWidth="1"/>
    <col min="13058" max="13061" width="0" style="67" hidden="1" customWidth="1"/>
    <col min="13062" max="13063" width="13.5703125" style="67" customWidth="1"/>
    <col min="13064" max="13064" width="15" style="67" customWidth="1"/>
    <col min="13065" max="13065" width="11.140625" style="67" customWidth="1"/>
    <col min="13066" max="13067" width="0" style="67" hidden="1" customWidth="1"/>
    <col min="13068" max="13068" width="0.85546875" style="67" customWidth="1"/>
    <col min="13069" max="13069" width="14.7109375" style="67" customWidth="1"/>
    <col min="13070" max="13309" width="11.42578125" style="67"/>
    <col min="13310" max="13310" width="24.140625" style="67" customWidth="1"/>
    <col min="13311" max="13311" width="2" style="67" customWidth="1"/>
    <col min="13312" max="13312" width="10.5703125" style="67" customWidth="1"/>
    <col min="13313" max="13313" width="2.7109375" style="67" customWidth="1"/>
    <col min="13314" max="13317" width="0" style="67" hidden="1" customWidth="1"/>
    <col min="13318" max="13319" width="13.5703125" style="67" customWidth="1"/>
    <col min="13320" max="13320" width="15" style="67" customWidth="1"/>
    <col min="13321" max="13321" width="11.140625" style="67" customWidth="1"/>
    <col min="13322" max="13323" width="0" style="67" hidden="1" customWidth="1"/>
    <col min="13324" max="13324" width="0.85546875" style="67" customWidth="1"/>
    <col min="13325" max="13325" width="14.7109375" style="67" customWidth="1"/>
    <col min="13326" max="13565" width="11.42578125" style="67"/>
    <col min="13566" max="13566" width="24.140625" style="67" customWidth="1"/>
    <col min="13567" max="13567" width="2" style="67" customWidth="1"/>
    <col min="13568" max="13568" width="10.5703125" style="67" customWidth="1"/>
    <col min="13569" max="13569" width="2.7109375" style="67" customWidth="1"/>
    <col min="13570" max="13573" width="0" style="67" hidden="1" customWidth="1"/>
    <col min="13574" max="13575" width="13.5703125" style="67" customWidth="1"/>
    <col min="13576" max="13576" width="15" style="67" customWidth="1"/>
    <col min="13577" max="13577" width="11.140625" style="67" customWidth="1"/>
    <col min="13578" max="13579" width="0" style="67" hidden="1" customWidth="1"/>
    <col min="13580" max="13580" width="0.85546875" style="67" customWidth="1"/>
    <col min="13581" max="13581" width="14.7109375" style="67" customWidth="1"/>
    <col min="13582" max="13821" width="11.42578125" style="67"/>
    <col min="13822" max="13822" width="24.140625" style="67" customWidth="1"/>
    <col min="13823" max="13823" width="2" style="67" customWidth="1"/>
    <col min="13824" max="13824" width="10.5703125" style="67" customWidth="1"/>
    <col min="13825" max="13825" width="2.7109375" style="67" customWidth="1"/>
    <col min="13826" max="13829" width="0" style="67" hidden="1" customWidth="1"/>
    <col min="13830" max="13831" width="13.5703125" style="67" customWidth="1"/>
    <col min="13832" max="13832" width="15" style="67" customWidth="1"/>
    <col min="13833" max="13833" width="11.140625" style="67" customWidth="1"/>
    <col min="13834" max="13835" width="0" style="67" hidden="1" customWidth="1"/>
    <col min="13836" max="13836" width="0.85546875" style="67" customWidth="1"/>
    <col min="13837" max="13837" width="14.7109375" style="67" customWidth="1"/>
    <col min="13838" max="14077" width="11.42578125" style="67"/>
    <col min="14078" max="14078" width="24.140625" style="67" customWidth="1"/>
    <col min="14079" max="14079" width="2" style="67" customWidth="1"/>
    <col min="14080" max="14080" width="10.5703125" style="67" customWidth="1"/>
    <col min="14081" max="14081" width="2.7109375" style="67" customWidth="1"/>
    <col min="14082" max="14085" width="0" style="67" hidden="1" customWidth="1"/>
    <col min="14086" max="14087" width="13.5703125" style="67" customWidth="1"/>
    <col min="14088" max="14088" width="15" style="67" customWidth="1"/>
    <col min="14089" max="14089" width="11.140625" style="67" customWidth="1"/>
    <col min="14090" max="14091" width="0" style="67" hidden="1" customWidth="1"/>
    <col min="14092" max="14092" width="0.85546875" style="67" customWidth="1"/>
    <col min="14093" max="14093" width="14.7109375" style="67" customWidth="1"/>
    <col min="14094" max="14333" width="11.42578125" style="67"/>
    <col min="14334" max="14334" width="24.140625" style="67" customWidth="1"/>
    <col min="14335" max="14335" width="2" style="67" customWidth="1"/>
    <col min="14336" max="14336" width="10.5703125" style="67" customWidth="1"/>
    <col min="14337" max="14337" width="2.7109375" style="67" customWidth="1"/>
    <col min="14338" max="14341" width="0" style="67" hidden="1" customWidth="1"/>
    <col min="14342" max="14343" width="13.5703125" style="67" customWidth="1"/>
    <col min="14344" max="14344" width="15" style="67" customWidth="1"/>
    <col min="14345" max="14345" width="11.140625" style="67" customWidth="1"/>
    <col min="14346" max="14347" width="0" style="67" hidden="1" customWidth="1"/>
    <col min="14348" max="14348" width="0.85546875" style="67" customWidth="1"/>
    <col min="14349" max="14349" width="14.7109375" style="67" customWidth="1"/>
    <col min="14350" max="14589" width="11.42578125" style="67"/>
    <col min="14590" max="14590" width="24.140625" style="67" customWidth="1"/>
    <col min="14591" max="14591" width="2" style="67" customWidth="1"/>
    <col min="14592" max="14592" width="10.5703125" style="67" customWidth="1"/>
    <col min="14593" max="14593" width="2.7109375" style="67" customWidth="1"/>
    <col min="14594" max="14597" width="0" style="67" hidden="1" customWidth="1"/>
    <col min="14598" max="14599" width="13.5703125" style="67" customWidth="1"/>
    <col min="14600" max="14600" width="15" style="67" customWidth="1"/>
    <col min="14601" max="14601" width="11.140625" style="67" customWidth="1"/>
    <col min="14602" max="14603" width="0" style="67" hidden="1" customWidth="1"/>
    <col min="14604" max="14604" width="0.85546875" style="67" customWidth="1"/>
    <col min="14605" max="14605" width="14.7109375" style="67" customWidth="1"/>
    <col min="14606" max="14845" width="11.42578125" style="67"/>
    <col min="14846" max="14846" width="24.140625" style="67" customWidth="1"/>
    <col min="14847" max="14847" width="2" style="67" customWidth="1"/>
    <col min="14848" max="14848" width="10.5703125" style="67" customWidth="1"/>
    <col min="14849" max="14849" width="2.7109375" style="67" customWidth="1"/>
    <col min="14850" max="14853" width="0" style="67" hidden="1" customWidth="1"/>
    <col min="14854" max="14855" width="13.5703125" style="67" customWidth="1"/>
    <col min="14856" max="14856" width="15" style="67" customWidth="1"/>
    <col min="14857" max="14857" width="11.140625" style="67" customWidth="1"/>
    <col min="14858" max="14859" width="0" style="67" hidden="1" customWidth="1"/>
    <col min="14860" max="14860" width="0.85546875" style="67" customWidth="1"/>
    <col min="14861" max="14861" width="14.7109375" style="67" customWidth="1"/>
    <col min="14862" max="15101" width="11.42578125" style="67"/>
    <col min="15102" max="15102" width="24.140625" style="67" customWidth="1"/>
    <col min="15103" max="15103" width="2" style="67" customWidth="1"/>
    <col min="15104" max="15104" width="10.5703125" style="67" customWidth="1"/>
    <col min="15105" max="15105" width="2.7109375" style="67" customWidth="1"/>
    <col min="15106" max="15109" width="0" style="67" hidden="1" customWidth="1"/>
    <col min="15110" max="15111" width="13.5703125" style="67" customWidth="1"/>
    <col min="15112" max="15112" width="15" style="67" customWidth="1"/>
    <col min="15113" max="15113" width="11.140625" style="67" customWidth="1"/>
    <col min="15114" max="15115" width="0" style="67" hidden="1" customWidth="1"/>
    <col min="15116" max="15116" width="0.85546875" style="67" customWidth="1"/>
    <col min="15117" max="15117" width="14.7109375" style="67" customWidth="1"/>
    <col min="15118" max="15357" width="11.42578125" style="67"/>
    <col min="15358" max="15358" width="24.140625" style="67" customWidth="1"/>
    <col min="15359" max="15359" width="2" style="67" customWidth="1"/>
    <col min="15360" max="15360" width="10.5703125" style="67" customWidth="1"/>
    <col min="15361" max="15361" width="2.7109375" style="67" customWidth="1"/>
    <col min="15362" max="15365" width="0" style="67" hidden="1" customWidth="1"/>
    <col min="15366" max="15367" width="13.5703125" style="67" customWidth="1"/>
    <col min="15368" max="15368" width="15" style="67" customWidth="1"/>
    <col min="15369" max="15369" width="11.140625" style="67" customWidth="1"/>
    <col min="15370" max="15371" width="0" style="67" hidden="1" customWidth="1"/>
    <col min="15372" max="15372" width="0.85546875" style="67" customWidth="1"/>
    <col min="15373" max="15373" width="14.7109375" style="67" customWidth="1"/>
    <col min="15374" max="15613" width="11.42578125" style="67"/>
    <col min="15614" max="15614" width="24.140625" style="67" customWidth="1"/>
    <col min="15615" max="15615" width="2" style="67" customWidth="1"/>
    <col min="15616" max="15616" width="10.5703125" style="67" customWidth="1"/>
    <col min="15617" max="15617" width="2.7109375" style="67" customWidth="1"/>
    <col min="15618" max="15621" width="0" style="67" hidden="1" customWidth="1"/>
    <col min="15622" max="15623" width="13.5703125" style="67" customWidth="1"/>
    <col min="15624" max="15624" width="15" style="67" customWidth="1"/>
    <col min="15625" max="15625" width="11.140625" style="67" customWidth="1"/>
    <col min="15626" max="15627" width="0" style="67" hidden="1" customWidth="1"/>
    <col min="15628" max="15628" width="0.85546875" style="67" customWidth="1"/>
    <col min="15629" max="15629" width="14.7109375" style="67" customWidth="1"/>
    <col min="15630" max="15869" width="11.42578125" style="67"/>
    <col min="15870" max="15870" width="24.140625" style="67" customWidth="1"/>
    <col min="15871" max="15871" width="2" style="67" customWidth="1"/>
    <col min="15872" max="15872" width="10.5703125" style="67" customWidth="1"/>
    <col min="15873" max="15873" width="2.7109375" style="67" customWidth="1"/>
    <col min="15874" max="15877" width="0" style="67" hidden="1" customWidth="1"/>
    <col min="15878" max="15879" width="13.5703125" style="67" customWidth="1"/>
    <col min="15880" max="15880" width="15" style="67" customWidth="1"/>
    <col min="15881" max="15881" width="11.140625" style="67" customWidth="1"/>
    <col min="15882" max="15883" width="0" style="67" hidden="1" customWidth="1"/>
    <col min="15884" max="15884" width="0.85546875" style="67" customWidth="1"/>
    <col min="15885" max="15885" width="14.7109375" style="67" customWidth="1"/>
    <col min="15886" max="16125" width="11.42578125" style="67"/>
    <col min="16126" max="16126" width="24.140625" style="67" customWidth="1"/>
    <col min="16127" max="16127" width="2" style="67" customWidth="1"/>
    <col min="16128" max="16128" width="10.5703125" style="67" customWidth="1"/>
    <col min="16129" max="16129" width="2.7109375" style="67" customWidth="1"/>
    <col min="16130" max="16133" width="0" style="67" hidden="1" customWidth="1"/>
    <col min="16134" max="16135" width="13.5703125" style="67" customWidth="1"/>
    <col min="16136" max="16136" width="15" style="67" customWidth="1"/>
    <col min="16137" max="16137" width="11.140625" style="67" customWidth="1"/>
    <col min="16138" max="16139" width="0" style="67" hidden="1" customWidth="1"/>
    <col min="16140" max="16140" width="0.85546875" style="67" customWidth="1"/>
    <col min="16141" max="16141" width="14.7109375" style="67" customWidth="1"/>
    <col min="16142" max="16384" width="11.42578125" style="67"/>
  </cols>
  <sheetData>
    <row r="1" spans="1:17" ht="20.100000000000001" customHeight="1">
      <c r="A1" s="632" t="s">
        <v>43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7" ht="20.100000000000001" customHeight="1">
      <c r="A2" s="633" t="s">
        <v>161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</row>
    <row r="3" spans="1:17" ht="24" customHeight="1">
      <c r="A3" s="633" t="s">
        <v>193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17" ht="12.75" hidden="1" customHeight="1">
      <c r="A4" s="633" t="s">
        <v>44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</row>
    <row r="5" spans="1:17" ht="25.5" customHeight="1">
      <c r="A5" s="633" t="s">
        <v>45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7" ht="12.75" customHeight="1">
      <c r="A6" s="68"/>
      <c r="C6" s="69"/>
      <c r="D6" s="70"/>
      <c r="E6" s="71"/>
      <c r="F6" s="71"/>
      <c r="G6" s="71"/>
      <c r="H6" s="70"/>
      <c r="I6" s="70"/>
      <c r="J6" s="69"/>
      <c r="K6" s="69"/>
      <c r="L6" s="69"/>
      <c r="M6" s="69"/>
    </row>
    <row r="7" spans="1:17" ht="8.25" customHeight="1">
      <c r="A7" s="68"/>
      <c r="C7" s="69"/>
      <c r="D7" s="70"/>
      <c r="E7" s="71"/>
      <c r="F7" s="71"/>
      <c r="G7" s="71"/>
      <c r="H7" s="70"/>
      <c r="I7" s="70"/>
      <c r="J7" s="69"/>
      <c r="K7" s="69"/>
      <c r="L7" s="69"/>
      <c r="M7" s="69"/>
    </row>
    <row r="8" spans="1:17" ht="23.25" customHeight="1">
      <c r="C8" s="186">
        <v>2015</v>
      </c>
      <c r="D8" s="72"/>
      <c r="E8" s="634" t="s">
        <v>155</v>
      </c>
      <c r="F8" s="635"/>
      <c r="G8" s="635"/>
      <c r="H8" s="635"/>
      <c r="I8" s="635"/>
      <c r="J8" s="635"/>
      <c r="K8" s="635"/>
      <c r="L8" s="635"/>
      <c r="M8" s="636"/>
      <c r="N8" s="73"/>
      <c r="O8" s="73"/>
      <c r="P8" s="73"/>
      <c r="Q8" s="73"/>
    </row>
    <row r="9" spans="1:17" ht="6" customHeight="1">
      <c r="C9" s="74"/>
      <c r="J9" s="74"/>
      <c r="K9" s="74"/>
      <c r="L9" s="74"/>
      <c r="M9" s="74"/>
    </row>
    <row r="10" spans="1:17" s="77" customFormat="1" ht="77.25" customHeight="1">
      <c r="A10" s="76"/>
      <c r="C10" s="531" t="s">
        <v>194</v>
      </c>
      <c r="D10" s="532"/>
      <c r="E10" s="533" t="s">
        <v>195</v>
      </c>
      <c r="F10" s="531" t="s">
        <v>196</v>
      </c>
      <c r="G10" s="531" t="s">
        <v>158</v>
      </c>
      <c r="H10" s="187" t="s">
        <v>163</v>
      </c>
      <c r="I10" s="531" t="s">
        <v>111</v>
      </c>
      <c r="J10" s="534" t="s">
        <v>112</v>
      </c>
      <c r="K10" s="534" t="s">
        <v>197</v>
      </c>
      <c r="L10" s="531" t="s">
        <v>196</v>
      </c>
      <c r="M10" s="187" t="s">
        <v>198</v>
      </c>
    </row>
    <row r="11" spans="1:17" s="78" customFormat="1" ht="24" customHeight="1">
      <c r="A11" s="535" t="s">
        <v>46</v>
      </c>
      <c r="B11" s="536"/>
      <c r="C11" s="537"/>
      <c r="D11" s="537"/>
      <c r="E11" s="537"/>
      <c r="F11" s="537"/>
      <c r="G11" s="537"/>
      <c r="H11" s="537"/>
      <c r="I11" s="537"/>
      <c r="J11" s="537"/>
      <c r="K11" s="538"/>
      <c r="L11" s="537"/>
      <c r="M11" s="537"/>
    </row>
    <row r="12" spans="1:17" s="78" customFormat="1" ht="18" hidden="1" customHeight="1">
      <c r="A12" s="539" t="s">
        <v>47</v>
      </c>
      <c r="B12" s="536"/>
      <c r="C12" s="540">
        <v>727</v>
      </c>
      <c r="D12" s="540"/>
      <c r="E12" s="541"/>
      <c r="F12" s="541">
        <v>0</v>
      </c>
      <c r="G12" s="541">
        <v>2</v>
      </c>
      <c r="H12" s="540">
        <f>C12+E12+G12</f>
        <v>729</v>
      </c>
      <c r="I12" s="540">
        <v>2</v>
      </c>
      <c r="J12" s="540"/>
      <c r="K12" s="540">
        <f>SUM(I12:J12)</f>
        <v>2</v>
      </c>
      <c r="L12" s="541">
        <v>-15</v>
      </c>
      <c r="M12" s="540">
        <f>H12+K12+L12</f>
        <v>716</v>
      </c>
    </row>
    <row r="13" spans="1:17" s="78" customFormat="1" ht="18" hidden="1" customHeight="1">
      <c r="A13" s="539" t="s">
        <v>48</v>
      </c>
      <c r="B13" s="536"/>
      <c r="C13" s="540">
        <v>785</v>
      </c>
      <c r="D13" s="540"/>
      <c r="E13" s="541">
        <v>-15</v>
      </c>
      <c r="F13" s="541">
        <v>0</v>
      </c>
      <c r="G13" s="541"/>
      <c r="H13" s="540">
        <f t="shared" ref="H13:H14" si="0">C13+E13+G13</f>
        <v>770</v>
      </c>
      <c r="I13" s="540"/>
      <c r="J13" s="540"/>
      <c r="K13" s="540"/>
      <c r="L13" s="541">
        <v>-30</v>
      </c>
      <c r="M13" s="540">
        <f t="shared" ref="M13:M14" si="1">H13+K13+L13</f>
        <v>740</v>
      </c>
    </row>
    <row r="14" spans="1:17" s="78" customFormat="1" ht="18" hidden="1" customHeight="1">
      <c r="A14" s="539" t="s">
        <v>49</v>
      </c>
      <c r="B14" s="536"/>
      <c r="C14" s="540">
        <v>192</v>
      </c>
      <c r="D14" s="540"/>
      <c r="E14" s="541"/>
      <c r="F14" s="541">
        <v>0</v>
      </c>
      <c r="G14" s="541"/>
      <c r="H14" s="540">
        <f t="shared" si="0"/>
        <v>192</v>
      </c>
      <c r="I14" s="540"/>
      <c r="J14" s="540"/>
      <c r="K14" s="540"/>
      <c r="L14" s="541">
        <v>-4</v>
      </c>
      <c r="M14" s="540">
        <f t="shared" si="1"/>
        <v>188</v>
      </c>
    </row>
    <row r="15" spans="1:17" s="78" customFormat="1" ht="23.25" customHeight="1">
      <c r="A15" s="542" t="s">
        <v>50</v>
      </c>
      <c r="B15" s="536"/>
      <c r="C15" s="543">
        <f>SUM(C12:C14)</f>
        <v>1704</v>
      </c>
      <c r="D15" s="543"/>
      <c r="E15" s="544">
        <f>SUM(E12:E14)</f>
        <v>-15</v>
      </c>
      <c r="F15" s="544">
        <f>SUM(F12:F14)</f>
        <v>0</v>
      </c>
      <c r="G15" s="544">
        <f>SUM(G12:G14)</f>
        <v>2</v>
      </c>
      <c r="H15" s="544">
        <f>SUM(H12:H14)</f>
        <v>1691</v>
      </c>
      <c r="I15" s="544">
        <f>SUM(I12:I14)</f>
        <v>2</v>
      </c>
      <c r="J15" s="543"/>
      <c r="K15" s="544">
        <f>SUM(K12:K14)</f>
        <v>2</v>
      </c>
      <c r="L15" s="544">
        <f>SUM(L12:L14)</f>
        <v>-49</v>
      </c>
      <c r="M15" s="543">
        <f>SUM(M12:M14)</f>
        <v>1644</v>
      </c>
    </row>
    <row r="16" spans="1:17" s="78" customFormat="1" ht="14.25">
      <c r="A16" s="545" t="s">
        <v>51</v>
      </c>
      <c r="B16" s="536"/>
      <c r="C16" s="546"/>
      <c r="D16" s="540"/>
      <c r="E16" s="547"/>
      <c r="F16" s="547"/>
      <c r="G16" s="580"/>
      <c r="H16" s="546"/>
      <c r="I16" s="546"/>
      <c r="J16" s="546"/>
      <c r="K16" s="546"/>
      <c r="L16" s="547"/>
      <c r="M16" s="546"/>
    </row>
    <row r="17" spans="1:16" s="78" customFormat="1" ht="0.75" customHeight="1">
      <c r="A17" s="539" t="s">
        <v>52</v>
      </c>
      <c r="B17" s="536"/>
      <c r="C17" s="540">
        <v>5598</v>
      </c>
      <c r="D17" s="548"/>
      <c r="E17" s="541">
        <v>-103</v>
      </c>
      <c r="F17" s="541">
        <v>0</v>
      </c>
      <c r="G17" s="541">
        <v>15</v>
      </c>
      <c r="H17" s="540">
        <f>C17+E17+G17</f>
        <v>5510</v>
      </c>
      <c r="I17" s="540"/>
      <c r="J17" s="540"/>
      <c r="K17" s="540"/>
      <c r="L17" s="541">
        <v>-69</v>
      </c>
      <c r="M17" s="540">
        <f>H17+K17+L17</f>
        <v>5441</v>
      </c>
    </row>
    <row r="18" spans="1:16" s="78" customFormat="1" ht="27" customHeight="1">
      <c r="A18" s="542" t="s">
        <v>53</v>
      </c>
      <c r="B18" s="536"/>
      <c r="C18" s="543">
        <f>C17</f>
        <v>5598</v>
      </c>
      <c r="D18" s="543"/>
      <c r="E18" s="544">
        <f>SUM(E17)</f>
        <v>-103</v>
      </c>
      <c r="F18" s="544">
        <f>SUM(F17)</f>
        <v>0</v>
      </c>
      <c r="G18" s="544">
        <v>15</v>
      </c>
      <c r="H18" s="544">
        <f>SUM(H17)</f>
        <v>5510</v>
      </c>
      <c r="I18" s="544">
        <f>SUM(I17)</f>
        <v>0</v>
      </c>
      <c r="J18" s="195"/>
      <c r="K18" s="544">
        <f>SUM(K17)</f>
        <v>0</v>
      </c>
      <c r="L18" s="544">
        <f>SUM(L17)</f>
        <v>-69</v>
      </c>
      <c r="M18" s="544">
        <f>SUM(M17)</f>
        <v>5441</v>
      </c>
    </row>
    <row r="19" spans="1:16" s="78" customFormat="1" ht="13.5" customHeight="1">
      <c r="A19" s="545" t="s">
        <v>54</v>
      </c>
      <c r="B19" s="536"/>
      <c r="C19" s="549"/>
      <c r="D19" s="543"/>
      <c r="E19" s="547"/>
      <c r="F19" s="547"/>
      <c r="G19" s="580"/>
      <c r="H19" s="546"/>
      <c r="I19" s="549"/>
      <c r="J19" s="546"/>
      <c r="K19" s="549"/>
      <c r="L19" s="547"/>
      <c r="M19" s="549"/>
    </row>
    <row r="20" spans="1:16" s="79" customFormat="1" ht="5.25" hidden="1" customHeight="1">
      <c r="A20" s="550" t="s">
        <v>34</v>
      </c>
      <c r="B20" s="551"/>
      <c r="C20" s="552">
        <v>3071</v>
      </c>
      <c r="D20" s="552"/>
      <c r="E20" s="553">
        <v>-28</v>
      </c>
      <c r="F20" s="553">
        <v>0</v>
      </c>
      <c r="G20" s="553">
        <v>8</v>
      </c>
      <c r="H20" s="540">
        <f>C20+E20+G20</f>
        <v>3051</v>
      </c>
      <c r="I20" s="552">
        <v>-7</v>
      </c>
      <c r="J20" s="552"/>
      <c r="K20" s="552">
        <f>SUM(I20:J20)</f>
        <v>-7</v>
      </c>
      <c r="L20" s="553">
        <v>-25</v>
      </c>
      <c r="M20" s="552">
        <f>H20+K20+L20</f>
        <v>3019</v>
      </c>
    </row>
    <row r="21" spans="1:16" s="78" customFormat="1" ht="18" hidden="1" customHeight="1">
      <c r="A21" s="539" t="s">
        <v>36</v>
      </c>
      <c r="B21" s="536"/>
      <c r="C21" s="540">
        <v>181</v>
      </c>
      <c r="D21" s="540"/>
      <c r="E21" s="554">
        <v>6</v>
      </c>
      <c r="F21" s="554">
        <v>0</v>
      </c>
      <c r="G21" s="554"/>
      <c r="H21" s="540">
        <f t="shared" ref="H21:H25" si="2">C21+E21+G21</f>
        <v>187</v>
      </c>
      <c r="I21" s="540"/>
      <c r="J21" s="540"/>
      <c r="K21" s="540"/>
      <c r="L21" s="554">
        <v>5</v>
      </c>
      <c r="M21" s="552">
        <f t="shared" ref="M21:M25" si="3">H21+K21+L21</f>
        <v>192</v>
      </c>
    </row>
    <row r="22" spans="1:16" s="78" customFormat="1" ht="18" hidden="1" customHeight="1">
      <c r="A22" s="539" t="s">
        <v>38</v>
      </c>
      <c r="B22" s="536"/>
      <c r="C22" s="540">
        <v>127</v>
      </c>
      <c r="D22" s="540"/>
      <c r="E22" s="554">
        <v>-4</v>
      </c>
      <c r="F22" s="554">
        <v>0</v>
      </c>
      <c r="G22" s="554"/>
      <c r="H22" s="540">
        <f t="shared" si="2"/>
        <v>123</v>
      </c>
      <c r="I22" s="540"/>
      <c r="J22" s="540"/>
      <c r="K22" s="540"/>
      <c r="L22" s="554">
        <v>5</v>
      </c>
      <c r="M22" s="552">
        <f t="shared" si="3"/>
        <v>128</v>
      </c>
    </row>
    <row r="23" spans="1:16" s="78" customFormat="1" ht="18" hidden="1" customHeight="1">
      <c r="A23" s="539" t="s">
        <v>37</v>
      </c>
      <c r="B23" s="536"/>
      <c r="C23" s="540">
        <v>166</v>
      </c>
      <c r="D23" s="540"/>
      <c r="E23" s="554">
        <v>-3</v>
      </c>
      <c r="F23" s="554">
        <v>0</v>
      </c>
      <c r="G23" s="554"/>
      <c r="H23" s="540">
        <f t="shared" si="2"/>
        <v>163</v>
      </c>
      <c r="I23" s="540"/>
      <c r="J23" s="540"/>
      <c r="K23" s="540"/>
      <c r="L23" s="554">
        <v>9</v>
      </c>
      <c r="M23" s="552">
        <f t="shared" si="3"/>
        <v>172</v>
      </c>
    </row>
    <row r="24" spans="1:16" s="78" customFormat="1" ht="18" hidden="1" customHeight="1">
      <c r="A24" s="555" t="s">
        <v>151</v>
      </c>
      <c r="B24" s="536"/>
      <c r="C24" s="540">
        <v>1551</v>
      </c>
      <c r="D24" s="540"/>
      <c r="E24" s="541">
        <v>-30</v>
      </c>
      <c r="F24" s="541">
        <v>0</v>
      </c>
      <c r="G24" s="541">
        <v>2</v>
      </c>
      <c r="H24" s="540">
        <f t="shared" si="2"/>
        <v>1523</v>
      </c>
      <c r="I24" s="540">
        <v>46</v>
      </c>
      <c r="J24" s="540"/>
      <c r="K24" s="540">
        <f>SUM(I24:J24)</f>
        <v>46</v>
      </c>
      <c r="L24" s="541">
        <v>-6</v>
      </c>
      <c r="M24" s="552">
        <f t="shared" si="3"/>
        <v>1563</v>
      </c>
    </row>
    <row r="25" spans="1:16" s="78" customFormat="1" ht="18" hidden="1" customHeight="1">
      <c r="A25" s="555" t="s">
        <v>35</v>
      </c>
      <c r="B25" s="536"/>
      <c r="C25" s="540">
        <v>158</v>
      </c>
      <c r="D25" s="540"/>
      <c r="E25" s="541">
        <v>-3</v>
      </c>
      <c r="F25" s="541">
        <v>0</v>
      </c>
      <c r="G25" s="541"/>
      <c r="H25" s="540">
        <f t="shared" si="2"/>
        <v>155</v>
      </c>
      <c r="I25" s="540"/>
      <c r="J25" s="540"/>
      <c r="K25" s="540"/>
      <c r="L25" s="541">
        <v>-2</v>
      </c>
      <c r="M25" s="552">
        <f t="shared" si="3"/>
        <v>153</v>
      </c>
    </row>
    <row r="26" spans="1:16" s="78" customFormat="1" ht="18" hidden="1" customHeight="1">
      <c r="A26" s="539" t="s">
        <v>55</v>
      </c>
      <c r="B26" s="536"/>
      <c r="C26" s="540"/>
      <c r="D26" s="540"/>
      <c r="E26" s="541"/>
      <c r="F26" s="541"/>
      <c r="G26" s="541"/>
      <c r="H26" s="552"/>
      <c r="I26" s="540"/>
      <c r="J26" s="540"/>
      <c r="K26" s="540"/>
      <c r="L26" s="541"/>
      <c r="M26" s="540"/>
    </row>
    <row r="27" spans="1:16" s="78" customFormat="1" ht="27.75" customHeight="1">
      <c r="A27" s="192" t="s">
        <v>56</v>
      </c>
      <c r="B27" s="536"/>
      <c r="C27" s="195">
        <f>SUM(C20:C26)</f>
        <v>5254</v>
      </c>
      <c r="D27" s="543"/>
      <c r="E27" s="195">
        <f>SUM(E20:E26)</f>
        <v>-62</v>
      </c>
      <c r="F27" s="195">
        <f>SUM(F20:F26)</f>
        <v>0</v>
      </c>
      <c r="G27" s="195">
        <f>SUM(G20:G25)</f>
        <v>10</v>
      </c>
      <c r="H27" s="195">
        <f>H25+H24+H23+H22+H21+H20+H26</f>
        <v>5202</v>
      </c>
      <c r="I27" s="195">
        <f>SUM(I20:I26)</f>
        <v>39</v>
      </c>
      <c r="J27" s="195"/>
      <c r="K27" s="195">
        <f>SUM(K20:K26)</f>
        <v>39</v>
      </c>
      <c r="L27" s="195">
        <f>SUM(L20:L26)</f>
        <v>-14</v>
      </c>
      <c r="M27" s="543">
        <f>SUM(M20:M26)</f>
        <v>5227</v>
      </c>
    </row>
    <row r="28" spans="1:16" s="78" customFormat="1" ht="21.75" hidden="1" customHeight="1">
      <c r="A28" s="556" t="s">
        <v>57</v>
      </c>
      <c r="C28" s="557"/>
      <c r="D28" s="558"/>
      <c r="E28" s="559"/>
      <c r="F28" s="560"/>
      <c r="G28" s="560"/>
      <c r="H28" s="558"/>
      <c r="I28" s="557"/>
      <c r="J28" s="558"/>
      <c r="K28" s="557"/>
      <c r="L28" s="560"/>
      <c r="M28" s="557"/>
    </row>
    <row r="29" spans="1:16" s="78" customFormat="1" ht="19.5" hidden="1" customHeight="1">
      <c r="A29" s="561" t="s">
        <v>58</v>
      </c>
      <c r="C29" s="558"/>
      <c r="D29" s="562"/>
      <c r="E29" s="560"/>
      <c r="F29" s="560"/>
      <c r="G29" s="560"/>
      <c r="H29" s="558" t="e">
        <f>C29+E29+#REF!+#REF!+#REF!</f>
        <v>#REF!</v>
      </c>
      <c r="I29" s="558"/>
      <c r="J29" s="558" t="e">
        <f>#REF!+I29</f>
        <v>#REF!</v>
      </c>
      <c r="K29" s="558"/>
      <c r="L29" s="560"/>
      <c r="M29" s="558"/>
    </row>
    <row r="30" spans="1:16" s="78" customFormat="1" ht="20.25" hidden="1" customHeight="1">
      <c r="A30" s="563" t="s">
        <v>59</v>
      </c>
      <c r="C30" s="564">
        <v>0</v>
      </c>
      <c r="D30" s="564"/>
      <c r="E30" s="565">
        <f>SUM(E29)</f>
        <v>0</v>
      </c>
      <c r="F30" s="565"/>
      <c r="G30" s="565"/>
      <c r="H30" s="558" t="e">
        <f>C30+E30+#REF!+#REF!+#REF!</f>
        <v>#REF!</v>
      </c>
      <c r="I30" s="565">
        <f>SUM(I29)</f>
        <v>0</v>
      </c>
      <c r="J30" s="558" t="e">
        <f>#REF!+I30</f>
        <v>#REF!</v>
      </c>
      <c r="K30" s="565">
        <f>SUM(K29)</f>
        <v>0</v>
      </c>
      <c r="L30" s="565"/>
      <c r="M30" s="565" t="e">
        <f>C30+E30+#REF!+I30</f>
        <v>#REF!</v>
      </c>
    </row>
    <row r="31" spans="1:16" s="80" customFormat="1" ht="37.5" customHeight="1">
      <c r="A31" s="193" t="s">
        <v>60</v>
      </c>
      <c r="C31" s="188">
        <f>C27+C18+C15</f>
        <v>12556</v>
      </c>
      <c r="D31" s="566"/>
      <c r="E31" s="188">
        <f>E15+E18+E27</f>
        <v>-180</v>
      </c>
      <c r="F31" s="188">
        <f>F15+F18+F27</f>
        <v>0</v>
      </c>
      <c r="G31" s="188">
        <f>G27+G18+G15</f>
        <v>27</v>
      </c>
      <c r="H31" s="188">
        <f>H15+H18+H27</f>
        <v>12403</v>
      </c>
      <c r="I31" s="188">
        <f>I15+I18+I27</f>
        <v>41</v>
      </c>
      <c r="J31" s="188"/>
      <c r="K31" s="188">
        <f>K15+K18+K27</f>
        <v>41</v>
      </c>
      <c r="L31" s="188">
        <f>L15+L18+L27</f>
        <v>-132</v>
      </c>
      <c r="M31" s="188">
        <f>M15+M18+M27</f>
        <v>12312</v>
      </c>
      <c r="P31" s="579"/>
    </row>
    <row r="32" spans="1:16" s="81" customFormat="1" ht="12.75" customHeight="1">
      <c r="A32" s="189"/>
      <c r="C32" s="189"/>
      <c r="D32" s="190"/>
      <c r="E32" s="191"/>
      <c r="F32" s="191"/>
      <c r="G32" s="191"/>
      <c r="H32" s="189"/>
      <c r="I32" s="189"/>
      <c r="J32" s="189"/>
      <c r="K32" s="189"/>
      <c r="L32" s="191"/>
      <c r="M32" s="189"/>
    </row>
    <row r="33" spans="1:16" s="78" customFormat="1" ht="20.25" customHeight="1">
      <c r="A33" s="567" t="s">
        <v>61</v>
      </c>
      <c r="C33" s="568"/>
      <c r="D33" s="558"/>
      <c r="E33" s="568"/>
      <c r="F33" s="568"/>
      <c r="G33" s="581"/>
      <c r="H33" s="557"/>
      <c r="I33" s="568"/>
      <c r="J33" s="557"/>
      <c r="K33" s="568"/>
      <c r="L33" s="568"/>
      <c r="M33" s="568"/>
    </row>
    <row r="34" spans="1:16" s="78" customFormat="1" ht="19.5" customHeight="1">
      <c r="A34" s="569" t="s">
        <v>62</v>
      </c>
      <c r="C34" s="540">
        <v>966</v>
      </c>
      <c r="D34" s="548"/>
      <c r="E34" s="540">
        <v>-5</v>
      </c>
      <c r="F34" s="540">
        <v>0</v>
      </c>
      <c r="G34" s="540"/>
      <c r="H34" s="540">
        <f>C34+E34+G34</f>
        <v>961</v>
      </c>
      <c r="I34" s="540"/>
      <c r="J34" s="540"/>
      <c r="K34" s="540"/>
      <c r="L34" s="540">
        <v>-3</v>
      </c>
      <c r="M34" s="540">
        <f>H34+K34+L34</f>
        <v>958</v>
      </c>
    </row>
    <row r="35" spans="1:16" s="78" customFormat="1" ht="19.5" customHeight="1">
      <c r="A35" s="569" t="s">
        <v>63</v>
      </c>
      <c r="C35" s="540">
        <v>281.67</v>
      </c>
      <c r="D35" s="543"/>
      <c r="E35" s="540">
        <v>6</v>
      </c>
      <c r="F35" s="540">
        <v>0</v>
      </c>
      <c r="G35" s="540"/>
      <c r="H35" s="540">
        <f>C35+E35+G35</f>
        <v>287.67</v>
      </c>
      <c r="I35" s="540"/>
      <c r="J35" s="540"/>
      <c r="K35" s="540"/>
      <c r="L35" s="540">
        <v>-8</v>
      </c>
      <c r="M35" s="540">
        <f>H35+K35+L35</f>
        <v>279.67</v>
      </c>
    </row>
    <row r="36" spans="1:16" s="83" customFormat="1" ht="25.5" customHeight="1">
      <c r="A36" s="194" t="s">
        <v>64</v>
      </c>
      <c r="C36" s="195">
        <f>SUM(C34:C35)</f>
        <v>1247.67</v>
      </c>
      <c r="D36" s="540"/>
      <c r="E36" s="195">
        <f>E35+E34</f>
        <v>1</v>
      </c>
      <c r="F36" s="195">
        <f>F35+F34</f>
        <v>0</v>
      </c>
      <c r="G36" s="195"/>
      <c r="H36" s="195">
        <f>H35+H34</f>
        <v>1248.67</v>
      </c>
      <c r="I36" s="195">
        <f>I35+I34</f>
        <v>0</v>
      </c>
      <c r="J36" s="196"/>
      <c r="K36" s="195">
        <f>K35+K34</f>
        <v>0</v>
      </c>
      <c r="L36" s="195">
        <f>L35+L34</f>
        <v>-11</v>
      </c>
      <c r="M36" s="195">
        <f>SUM(M34:M35)</f>
        <v>1237.67</v>
      </c>
    </row>
    <row r="37" spans="1:16" s="81" customFormat="1" ht="11.25" customHeight="1">
      <c r="A37" s="189"/>
      <c r="C37" s="190"/>
      <c r="D37" s="190"/>
      <c r="E37" s="191"/>
      <c r="F37" s="191"/>
      <c r="G37" s="191"/>
      <c r="H37" s="190"/>
      <c r="I37" s="190"/>
      <c r="J37" s="189"/>
      <c r="K37" s="190"/>
      <c r="L37" s="191"/>
      <c r="M37" s="190"/>
    </row>
    <row r="38" spans="1:16" s="81" customFormat="1" ht="51" customHeight="1">
      <c r="A38" s="193" t="s">
        <v>65</v>
      </c>
      <c r="C38" s="188">
        <f>C36</f>
        <v>1247.67</v>
      </c>
      <c r="D38" s="566"/>
      <c r="E38" s="188">
        <f>E36</f>
        <v>1</v>
      </c>
      <c r="F38" s="188">
        <f>F36</f>
        <v>0</v>
      </c>
      <c r="G38" s="188"/>
      <c r="H38" s="188">
        <f>H36</f>
        <v>1248.67</v>
      </c>
      <c r="I38" s="188">
        <f>I36</f>
        <v>0</v>
      </c>
      <c r="J38" s="188"/>
      <c r="K38" s="188">
        <f>K36</f>
        <v>0</v>
      </c>
      <c r="L38" s="188">
        <f>L36</f>
        <v>-11</v>
      </c>
      <c r="M38" s="188">
        <f>M36</f>
        <v>1237.67</v>
      </c>
      <c r="P38" s="75"/>
    </row>
    <row r="39" spans="1:16" s="81" customFormat="1" ht="71.25" customHeight="1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84"/>
    </row>
    <row r="40" spans="1:16" s="570" customFormat="1" ht="57.75" customHeight="1">
      <c r="A40" s="631"/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85"/>
    </row>
    <row r="41" spans="1:16" s="570" customFormat="1" ht="23.25" customHeight="1">
      <c r="A41" s="631"/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</row>
    <row r="42" spans="1:16" s="570" customFormat="1" ht="14.25" hidden="1" customHeight="1">
      <c r="A42" s="631"/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</row>
    <row r="43" spans="1:16" s="570" customFormat="1" ht="18.75" customHeight="1">
      <c r="A43" s="631"/>
      <c r="B43" s="631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</row>
    <row r="44" spans="1:16" s="570" customFormat="1" ht="34.5" customHeight="1">
      <c r="A44" s="631"/>
      <c r="B44" s="631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</row>
    <row r="45" spans="1:16" s="86" customFormat="1" ht="15">
      <c r="C45" s="87"/>
    </row>
    <row r="46" spans="1:16" s="86" customFormat="1" ht="15"/>
    <row r="47" spans="1:16" s="86" customFormat="1" ht="15">
      <c r="C47" s="87"/>
    </row>
    <row r="48" spans="1:16" s="86" customFormat="1" ht="15">
      <c r="C48" s="87"/>
    </row>
    <row r="49" spans="3:13" s="81" customFormat="1" ht="12.75" customHeight="1">
      <c r="C49" s="75"/>
      <c r="D49" s="75"/>
      <c r="E49" s="82"/>
      <c r="F49" s="82"/>
      <c r="G49" s="82"/>
      <c r="H49" s="75"/>
      <c r="I49" s="75"/>
      <c r="M49" s="75"/>
    </row>
    <row r="50" spans="3:13" s="81" customFormat="1" ht="12.75" customHeight="1">
      <c r="C50" s="75"/>
      <c r="D50" s="75"/>
      <c r="E50" s="82"/>
      <c r="F50" s="82"/>
      <c r="G50" s="82"/>
      <c r="H50" s="75"/>
      <c r="I50" s="75"/>
      <c r="M50" s="75"/>
    </row>
    <row r="51" spans="3:13" s="81" customFormat="1" ht="12.75" customHeight="1">
      <c r="C51" s="75"/>
      <c r="D51" s="75"/>
      <c r="E51" s="82"/>
      <c r="F51" s="82"/>
      <c r="G51" s="82"/>
      <c r="H51" s="75"/>
      <c r="I51" s="75"/>
      <c r="M51" s="75"/>
    </row>
    <row r="52" spans="3:13" s="81" customFormat="1" ht="12.75" customHeight="1">
      <c r="C52" s="75"/>
      <c r="D52" s="75"/>
      <c r="E52" s="82"/>
      <c r="F52" s="82"/>
      <c r="G52" s="82"/>
      <c r="H52" s="75"/>
      <c r="I52" s="75"/>
      <c r="M52" s="75"/>
    </row>
    <row r="53" spans="3:13" s="81" customFormat="1" ht="12.75" customHeight="1">
      <c r="C53" s="75"/>
      <c r="D53" s="75"/>
      <c r="E53" s="82"/>
      <c r="F53" s="82"/>
      <c r="G53" s="82"/>
      <c r="H53" s="75"/>
      <c r="I53" s="75"/>
      <c r="M53" s="75"/>
    </row>
    <row r="54" spans="3:13" s="81" customFormat="1" ht="12.75" customHeight="1">
      <c r="C54" s="75"/>
      <c r="D54" s="75"/>
      <c r="E54" s="82"/>
      <c r="F54" s="82"/>
      <c r="G54" s="82"/>
      <c r="H54" s="75"/>
      <c r="I54" s="75"/>
      <c r="M54" s="75"/>
    </row>
    <row r="55" spans="3:13" s="81" customFormat="1" ht="12.75" customHeight="1">
      <c r="C55" s="75"/>
      <c r="D55" s="75"/>
      <c r="E55" s="82"/>
      <c r="F55" s="82"/>
      <c r="G55" s="82"/>
      <c r="H55" s="75"/>
      <c r="I55" s="75"/>
      <c r="M55" s="75"/>
    </row>
    <row r="56" spans="3:13" s="81" customFormat="1" ht="12.75" customHeight="1">
      <c r="C56" s="75"/>
      <c r="D56" s="75"/>
      <c r="E56" s="82"/>
      <c r="F56" s="82"/>
      <c r="G56" s="82"/>
      <c r="H56" s="75"/>
      <c r="I56" s="75"/>
      <c r="M56" s="75"/>
    </row>
    <row r="57" spans="3:13" s="81" customFormat="1" ht="12.75" customHeight="1">
      <c r="C57" s="75"/>
      <c r="D57" s="75"/>
      <c r="E57" s="82"/>
      <c r="F57" s="82"/>
      <c r="G57" s="82"/>
      <c r="H57" s="75"/>
      <c r="I57" s="75"/>
      <c r="M57" s="75"/>
    </row>
    <row r="58" spans="3:13" s="81" customFormat="1" ht="12.75" customHeight="1">
      <c r="C58" s="75"/>
      <c r="D58" s="75"/>
      <c r="E58" s="82"/>
      <c r="F58" s="82"/>
      <c r="G58" s="82"/>
      <c r="H58" s="75"/>
      <c r="I58" s="75"/>
      <c r="M58" s="75"/>
    </row>
    <row r="59" spans="3:13" s="81" customFormat="1" ht="12.75" customHeight="1">
      <c r="C59" s="75"/>
      <c r="D59" s="75"/>
      <c r="E59" s="82"/>
      <c r="F59" s="82"/>
      <c r="G59" s="82"/>
      <c r="H59" s="75"/>
      <c r="I59" s="75"/>
      <c r="M59" s="75"/>
    </row>
    <row r="60" spans="3:13" s="81" customFormat="1" ht="12.75" customHeight="1">
      <c r="C60" s="75"/>
      <c r="D60" s="75"/>
      <c r="H60" s="75"/>
      <c r="I60" s="75"/>
      <c r="J60" s="82"/>
      <c r="K60" s="82"/>
      <c r="L60" s="82"/>
      <c r="M60" s="82"/>
    </row>
    <row r="61" spans="3:13" s="81" customFormat="1" ht="12.75" customHeight="1">
      <c r="C61" s="75"/>
      <c r="D61" s="75"/>
      <c r="H61" s="75"/>
      <c r="I61" s="75"/>
      <c r="J61" s="82"/>
      <c r="K61" s="82"/>
      <c r="L61" s="82"/>
      <c r="M61" s="82"/>
    </row>
    <row r="62" spans="3:13" s="81" customFormat="1" ht="12.75" customHeight="1">
      <c r="C62" s="75"/>
      <c r="D62" s="75"/>
      <c r="H62" s="75"/>
      <c r="I62" s="75"/>
      <c r="J62" s="82"/>
      <c r="K62" s="82"/>
      <c r="L62" s="82"/>
      <c r="M62" s="82"/>
    </row>
    <row r="63" spans="3:13" s="81" customFormat="1" ht="12.75" customHeight="1">
      <c r="C63" s="75"/>
      <c r="D63" s="75"/>
      <c r="H63" s="75"/>
      <c r="I63" s="75"/>
      <c r="J63" s="82"/>
      <c r="K63" s="82"/>
      <c r="L63" s="82"/>
      <c r="M63" s="82"/>
    </row>
    <row r="64" spans="3:13" s="81" customFormat="1" ht="12.75" customHeight="1">
      <c r="C64" s="75"/>
      <c r="D64" s="75"/>
      <c r="H64" s="75"/>
      <c r="I64" s="75"/>
      <c r="J64" s="82"/>
      <c r="K64" s="82"/>
      <c r="L64" s="82"/>
      <c r="M64" s="82"/>
    </row>
    <row r="65" spans="3:13" s="81" customFormat="1" ht="12.75" customHeight="1">
      <c r="C65" s="75"/>
      <c r="D65" s="75"/>
      <c r="H65" s="75"/>
      <c r="I65" s="75"/>
      <c r="J65" s="82"/>
      <c r="K65" s="82"/>
      <c r="L65" s="82"/>
      <c r="M65" s="82"/>
    </row>
    <row r="66" spans="3:13" s="81" customFormat="1" ht="12.75" customHeight="1">
      <c r="C66" s="75"/>
      <c r="D66" s="75"/>
      <c r="H66" s="75"/>
      <c r="I66" s="75"/>
      <c r="J66" s="82"/>
      <c r="K66" s="82"/>
      <c r="L66" s="82"/>
      <c r="M66" s="82"/>
    </row>
    <row r="67" spans="3:13" s="81" customFormat="1" ht="12.75" customHeight="1">
      <c r="C67" s="75"/>
      <c r="D67" s="75"/>
      <c r="H67" s="75"/>
      <c r="I67" s="75"/>
      <c r="J67" s="82"/>
      <c r="K67" s="82"/>
      <c r="L67" s="82"/>
      <c r="M67" s="82"/>
    </row>
    <row r="68" spans="3:13" s="81" customFormat="1" ht="12.75" customHeight="1">
      <c r="C68" s="75"/>
      <c r="D68" s="75"/>
      <c r="H68" s="75"/>
      <c r="I68" s="75"/>
      <c r="J68" s="82"/>
      <c r="K68" s="82"/>
      <c r="L68" s="82"/>
      <c r="M68" s="82"/>
    </row>
    <row r="69" spans="3:13" s="81" customFormat="1" ht="12.75" customHeight="1">
      <c r="C69" s="75"/>
      <c r="D69" s="75"/>
      <c r="H69" s="75"/>
      <c r="I69" s="75"/>
      <c r="J69" s="82"/>
      <c r="K69" s="82"/>
      <c r="L69" s="82"/>
      <c r="M69" s="82"/>
    </row>
    <row r="70" spans="3:13" s="81" customFormat="1" ht="12.75" customHeight="1">
      <c r="C70" s="75"/>
      <c r="D70" s="75"/>
      <c r="H70" s="75"/>
      <c r="I70" s="75"/>
      <c r="J70" s="82"/>
      <c r="K70" s="82"/>
      <c r="L70" s="82"/>
      <c r="M70" s="82"/>
    </row>
    <row r="71" spans="3:13" s="81" customFormat="1" ht="20.100000000000001" customHeight="1">
      <c r="C71" s="75"/>
      <c r="D71" s="75"/>
      <c r="H71" s="75"/>
      <c r="I71" s="75"/>
      <c r="J71" s="82"/>
      <c r="K71" s="82"/>
      <c r="L71" s="82"/>
      <c r="M71" s="82"/>
    </row>
    <row r="72" spans="3:13" s="81" customFormat="1" ht="20.100000000000001" customHeight="1">
      <c r="C72" s="75"/>
      <c r="D72" s="75"/>
      <c r="H72" s="75"/>
      <c r="I72" s="75"/>
      <c r="J72" s="82"/>
      <c r="K72" s="82"/>
      <c r="L72" s="82"/>
      <c r="M72" s="82"/>
    </row>
    <row r="73" spans="3:13" s="81" customFormat="1" ht="20.100000000000001" customHeight="1">
      <c r="C73" s="75"/>
      <c r="D73" s="75"/>
      <c r="H73" s="75"/>
      <c r="I73" s="75"/>
      <c r="J73" s="82"/>
      <c r="K73" s="82"/>
      <c r="L73" s="82"/>
      <c r="M73" s="82"/>
    </row>
    <row r="74" spans="3:13" s="81" customFormat="1" ht="20.100000000000001" customHeight="1">
      <c r="C74" s="75"/>
      <c r="D74" s="75"/>
      <c r="H74" s="75"/>
      <c r="I74" s="75"/>
      <c r="J74" s="82"/>
      <c r="K74" s="82"/>
      <c r="L74" s="82"/>
      <c r="M74" s="82"/>
    </row>
    <row r="75" spans="3:13" s="81" customFormat="1" ht="20.100000000000001" customHeight="1">
      <c r="C75" s="75"/>
      <c r="D75" s="75"/>
      <c r="H75" s="75"/>
      <c r="I75" s="75"/>
      <c r="J75" s="82"/>
      <c r="K75" s="82"/>
      <c r="L75" s="82"/>
      <c r="M75" s="82"/>
    </row>
    <row r="76" spans="3:13" s="81" customFormat="1" ht="20.100000000000001" customHeight="1">
      <c r="C76" s="75"/>
      <c r="D76" s="75"/>
      <c r="H76" s="75"/>
      <c r="I76" s="75"/>
      <c r="J76" s="75"/>
      <c r="K76" s="75"/>
      <c r="L76" s="75"/>
      <c r="M76" s="75"/>
    </row>
    <row r="77" spans="3:13" s="81" customFormat="1" ht="20.100000000000001" customHeight="1">
      <c r="C77" s="75"/>
      <c r="D77" s="75"/>
      <c r="H77" s="75"/>
      <c r="I77" s="75"/>
      <c r="J77" s="75"/>
      <c r="K77" s="75"/>
      <c r="L77" s="75"/>
      <c r="M77" s="75"/>
    </row>
    <row r="78" spans="3:13" s="81" customFormat="1" ht="20.100000000000001" customHeight="1">
      <c r="C78" s="75"/>
      <c r="D78" s="75"/>
      <c r="H78" s="75"/>
      <c r="I78" s="75"/>
      <c r="J78" s="75"/>
      <c r="K78" s="75"/>
      <c r="L78" s="75"/>
      <c r="M78" s="75"/>
    </row>
    <row r="79" spans="3:13" s="81" customFormat="1" ht="20.100000000000001" customHeight="1">
      <c r="C79" s="75"/>
      <c r="D79" s="75"/>
      <c r="H79" s="75"/>
      <c r="I79" s="75"/>
      <c r="J79" s="75"/>
      <c r="K79" s="75"/>
      <c r="L79" s="75"/>
      <c r="M79" s="75"/>
    </row>
    <row r="80" spans="3:13" s="81" customFormat="1" ht="20.100000000000001" customHeight="1">
      <c r="C80" s="75"/>
      <c r="D80" s="75"/>
      <c r="H80" s="75"/>
      <c r="I80" s="75"/>
      <c r="J80" s="75"/>
      <c r="K80" s="75"/>
      <c r="L80" s="75"/>
      <c r="M80" s="75"/>
    </row>
    <row r="81" spans="3:13" s="81" customFormat="1" ht="20.100000000000001" customHeight="1">
      <c r="C81" s="75"/>
      <c r="D81" s="75"/>
      <c r="H81" s="75"/>
      <c r="I81" s="75"/>
      <c r="J81" s="75"/>
      <c r="K81" s="75"/>
      <c r="L81" s="75"/>
      <c r="M81" s="75"/>
    </row>
    <row r="82" spans="3:13" s="81" customFormat="1" ht="20.100000000000001" customHeight="1">
      <c r="C82" s="75"/>
      <c r="D82" s="75"/>
      <c r="H82" s="75"/>
      <c r="I82" s="75"/>
      <c r="J82" s="75"/>
      <c r="K82" s="75"/>
      <c r="L82" s="75"/>
      <c r="M82" s="75"/>
    </row>
    <row r="83" spans="3:13" s="81" customFormat="1" ht="20.100000000000001" customHeight="1">
      <c r="C83" s="75"/>
      <c r="D83" s="75"/>
      <c r="H83" s="75"/>
      <c r="I83" s="75"/>
      <c r="J83" s="75"/>
      <c r="K83" s="75"/>
      <c r="L83" s="75"/>
      <c r="M83" s="75"/>
    </row>
    <row r="84" spans="3:13" s="81" customFormat="1" ht="20.100000000000001" customHeight="1">
      <c r="C84" s="75"/>
      <c r="D84" s="75"/>
      <c r="H84" s="75"/>
      <c r="I84" s="75"/>
      <c r="J84" s="75"/>
      <c r="K84" s="75"/>
      <c r="L84" s="75"/>
      <c r="M84" s="75"/>
    </row>
    <row r="85" spans="3:13" s="81" customFormat="1" ht="20.100000000000001" customHeight="1">
      <c r="C85" s="75"/>
      <c r="D85" s="75"/>
      <c r="H85" s="75"/>
      <c r="I85" s="75"/>
      <c r="J85" s="75"/>
      <c r="K85" s="75"/>
      <c r="L85" s="75"/>
      <c r="M85" s="75"/>
    </row>
    <row r="86" spans="3:13" s="81" customFormat="1" ht="20.100000000000001" customHeight="1">
      <c r="C86" s="75"/>
      <c r="D86" s="75"/>
      <c r="H86" s="75"/>
      <c r="I86" s="75"/>
      <c r="J86" s="75"/>
      <c r="K86" s="75"/>
      <c r="L86" s="75"/>
      <c r="M86" s="75"/>
    </row>
    <row r="87" spans="3:13" s="81" customFormat="1" ht="20.100000000000001" customHeight="1">
      <c r="C87" s="75"/>
      <c r="D87" s="75"/>
      <c r="H87" s="75"/>
      <c r="I87" s="75"/>
      <c r="J87" s="75"/>
      <c r="K87" s="75"/>
      <c r="L87" s="75"/>
      <c r="M87" s="75"/>
    </row>
  </sheetData>
  <mergeCells count="9">
    <mergeCell ref="A39:M39"/>
    <mergeCell ref="A40:M42"/>
    <mergeCell ref="A43:M44"/>
    <mergeCell ref="A1:M1"/>
    <mergeCell ref="A2:M2"/>
    <mergeCell ref="A3:M3"/>
    <mergeCell ref="A4:M4"/>
    <mergeCell ref="A5:M5"/>
    <mergeCell ref="E8:M8"/>
  </mergeCells>
  <printOptions horizontalCentered="1"/>
  <pageMargins left="0.15748031496062992" right="0.15748031496062992" top="0.59055118110236227" bottom="0.39370078740157483" header="0.31496062992125984" footer="0.11811023622047245"/>
  <pageSetup paperSize="9" scale="75" orientation="landscape" r:id="rId1"/>
  <headerFooter alignWithMargins="0">
    <oddHeader>&amp;LSG/SAFI1&amp;R&amp;D</oddHeader>
    <oddFooter>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view="pageLayout" topLeftCell="A41" zoomScale="140" zoomScaleNormal="100" zoomScalePageLayoutView="140" workbookViewId="0">
      <selection activeCell="B50" sqref="B50"/>
    </sheetView>
  </sheetViews>
  <sheetFormatPr baseColWidth="10" defaultColWidth="10.28515625" defaultRowHeight="12"/>
  <cols>
    <col min="1" max="1" width="10.28515625" style="357" customWidth="1"/>
    <col min="2" max="2" width="90" style="357" customWidth="1"/>
    <col min="3" max="3" width="14.5703125" style="358" customWidth="1"/>
    <col min="4" max="243" width="10.28515625" style="357"/>
    <col min="244" max="244" width="10.28515625" style="357" customWidth="1"/>
    <col min="245" max="245" width="75.85546875" style="357" customWidth="1"/>
    <col min="246" max="246" width="17.28515625" style="357" customWidth="1"/>
    <col min="247" max="499" width="10.28515625" style="357"/>
    <col min="500" max="500" width="10.28515625" style="357" customWidth="1"/>
    <col min="501" max="501" width="75.85546875" style="357" customWidth="1"/>
    <col min="502" max="502" width="17.28515625" style="357" customWidth="1"/>
    <col min="503" max="755" width="10.28515625" style="357"/>
    <col min="756" max="756" width="10.28515625" style="357" customWidth="1"/>
    <col min="757" max="757" width="75.85546875" style="357" customWidth="1"/>
    <col min="758" max="758" width="17.28515625" style="357" customWidth="1"/>
    <col min="759" max="1011" width="10.28515625" style="357"/>
    <col min="1012" max="1012" width="10.28515625" style="357" customWidth="1"/>
    <col min="1013" max="1013" width="75.85546875" style="357" customWidth="1"/>
    <col min="1014" max="1014" width="17.28515625" style="357" customWidth="1"/>
    <col min="1015" max="1267" width="10.28515625" style="357"/>
    <col min="1268" max="1268" width="10.28515625" style="357" customWidth="1"/>
    <col min="1269" max="1269" width="75.85546875" style="357" customWidth="1"/>
    <col min="1270" max="1270" width="17.28515625" style="357" customWidth="1"/>
    <col min="1271" max="1523" width="10.28515625" style="357"/>
    <col min="1524" max="1524" width="10.28515625" style="357" customWidth="1"/>
    <col min="1525" max="1525" width="75.85546875" style="357" customWidth="1"/>
    <col min="1526" max="1526" width="17.28515625" style="357" customWidth="1"/>
    <col min="1527" max="1779" width="10.28515625" style="357"/>
    <col min="1780" max="1780" width="10.28515625" style="357" customWidth="1"/>
    <col min="1781" max="1781" width="75.85546875" style="357" customWidth="1"/>
    <col min="1782" max="1782" width="17.28515625" style="357" customWidth="1"/>
    <col min="1783" max="2035" width="10.28515625" style="357"/>
    <col min="2036" max="2036" width="10.28515625" style="357" customWidth="1"/>
    <col min="2037" max="2037" width="75.85546875" style="357" customWidth="1"/>
    <col min="2038" max="2038" width="17.28515625" style="357" customWidth="1"/>
    <col min="2039" max="2291" width="10.28515625" style="357"/>
    <col min="2292" max="2292" width="10.28515625" style="357" customWidth="1"/>
    <col min="2293" max="2293" width="75.85546875" style="357" customWidth="1"/>
    <col min="2294" max="2294" width="17.28515625" style="357" customWidth="1"/>
    <col min="2295" max="2547" width="10.28515625" style="357"/>
    <col min="2548" max="2548" width="10.28515625" style="357" customWidth="1"/>
    <col min="2549" max="2549" width="75.85546875" style="357" customWidth="1"/>
    <col min="2550" max="2550" width="17.28515625" style="357" customWidth="1"/>
    <col min="2551" max="2803" width="10.28515625" style="357"/>
    <col min="2804" max="2804" width="10.28515625" style="357" customWidth="1"/>
    <col min="2805" max="2805" width="75.85546875" style="357" customWidth="1"/>
    <col min="2806" max="2806" width="17.28515625" style="357" customWidth="1"/>
    <col min="2807" max="3059" width="10.28515625" style="357"/>
    <col min="3060" max="3060" width="10.28515625" style="357" customWidth="1"/>
    <col min="3061" max="3061" width="75.85546875" style="357" customWidth="1"/>
    <col min="3062" max="3062" width="17.28515625" style="357" customWidth="1"/>
    <col min="3063" max="3315" width="10.28515625" style="357"/>
    <col min="3316" max="3316" width="10.28515625" style="357" customWidth="1"/>
    <col min="3317" max="3317" width="75.85546875" style="357" customWidth="1"/>
    <col min="3318" max="3318" width="17.28515625" style="357" customWidth="1"/>
    <col min="3319" max="3571" width="10.28515625" style="357"/>
    <col min="3572" max="3572" width="10.28515625" style="357" customWidth="1"/>
    <col min="3573" max="3573" width="75.85546875" style="357" customWidth="1"/>
    <col min="3574" max="3574" width="17.28515625" style="357" customWidth="1"/>
    <col min="3575" max="3827" width="10.28515625" style="357"/>
    <col min="3828" max="3828" width="10.28515625" style="357" customWidth="1"/>
    <col min="3829" max="3829" width="75.85546875" style="357" customWidth="1"/>
    <col min="3830" max="3830" width="17.28515625" style="357" customWidth="1"/>
    <col min="3831" max="4083" width="10.28515625" style="357"/>
    <col min="4084" max="4084" width="10.28515625" style="357" customWidth="1"/>
    <col min="4085" max="4085" width="75.85546875" style="357" customWidth="1"/>
    <col min="4086" max="4086" width="17.28515625" style="357" customWidth="1"/>
    <col min="4087" max="4339" width="10.28515625" style="357"/>
    <col min="4340" max="4340" width="10.28515625" style="357" customWidth="1"/>
    <col min="4341" max="4341" width="75.85546875" style="357" customWidth="1"/>
    <col min="4342" max="4342" width="17.28515625" style="357" customWidth="1"/>
    <col min="4343" max="4595" width="10.28515625" style="357"/>
    <col min="4596" max="4596" width="10.28515625" style="357" customWidth="1"/>
    <col min="4597" max="4597" width="75.85546875" style="357" customWidth="1"/>
    <col min="4598" max="4598" width="17.28515625" style="357" customWidth="1"/>
    <col min="4599" max="4851" width="10.28515625" style="357"/>
    <col min="4852" max="4852" width="10.28515625" style="357" customWidth="1"/>
    <col min="4853" max="4853" width="75.85546875" style="357" customWidth="1"/>
    <col min="4854" max="4854" width="17.28515625" style="357" customWidth="1"/>
    <col min="4855" max="5107" width="10.28515625" style="357"/>
    <col min="5108" max="5108" width="10.28515625" style="357" customWidth="1"/>
    <col min="5109" max="5109" width="75.85546875" style="357" customWidth="1"/>
    <col min="5110" max="5110" width="17.28515625" style="357" customWidth="1"/>
    <col min="5111" max="5363" width="10.28515625" style="357"/>
    <col min="5364" max="5364" width="10.28515625" style="357" customWidth="1"/>
    <col min="5365" max="5365" width="75.85546875" style="357" customWidth="1"/>
    <col min="5366" max="5366" width="17.28515625" style="357" customWidth="1"/>
    <col min="5367" max="5619" width="10.28515625" style="357"/>
    <col min="5620" max="5620" width="10.28515625" style="357" customWidth="1"/>
    <col min="5621" max="5621" width="75.85546875" style="357" customWidth="1"/>
    <col min="5622" max="5622" width="17.28515625" style="357" customWidth="1"/>
    <col min="5623" max="5875" width="10.28515625" style="357"/>
    <col min="5876" max="5876" width="10.28515625" style="357" customWidth="1"/>
    <col min="5877" max="5877" width="75.85546875" style="357" customWidth="1"/>
    <col min="5878" max="5878" width="17.28515625" style="357" customWidth="1"/>
    <col min="5879" max="6131" width="10.28515625" style="357"/>
    <col min="6132" max="6132" width="10.28515625" style="357" customWidth="1"/>
    <col min="6133" max="6133" width="75.85546875" style="357" customWidth="1"/>
    <col min="6134" max="6134" width="17.28515625" style="357" customWidth="1"/>
    <col min="6135" max="6387" width="10.28515625" style="357"/>
    <col min="6388" max="6388" width="10.28515625" style="357" customWidth="1"/>
    <col min="6389" max="6389" width="75.85546875" style="357" customWidth="1"/>
    <col min="6390" max="6390" width="17.28515625" style="357" customWidth="1"/>
    <col min="6391" max="6643" width="10.28515625" style="357"/>
    <col min="6644" max="6644" width="10.28515625" style="357" customWidth="1"/>
    <col min="6645" max="6645" width="75.85546875" style="357" customWidth="1"/>
    <col min="6646" max="6646" width="17.28515625" style="357" customWidth="1"/>
    <col min="6647" max="6899" width="10.28515625" style="357"/>
    <col min="6900" max="6900" width="10.28515625" style="357" customWidth="1"/>
    <col min="6901" max="6901" width="75.85546875" style="357" customWidth="1"/>
    <col min="6902" max="6902" width="17.28515625" style="357" customWidth="1"/>
    <col min="6903" max="7155" width="10.28515625" style="357"/>
    <col min="7156" max="7156" width="10.28515625" style="357" customWidth="1"/>
    <col min="7157" max="7157" width="75.85546875" style="357" customWidth="1"/>
    <col min="7158" max="7158" width="17.28515625" style="357" customWidth="1"/>
    <col min="7159" max="7411" width="10.28515625" style="357"/>
    <col min="7412" max="7412" width="10.28515625" style="357" customWidth="1"/>
    <col min="7413" max="7413" width="75.85546875" style="357" customWidth="1"/>
    <col min="7414" max="7414" width="17.28515625" style="357" customWidth="1"/>
    <col min="7415" max="7667" width="10.28515625" style="357"/>
    <col min="7668" max="7668" width="10.28515625" style="357" customWidth="1"/>
    <col min="7669" max="7669" width="75.85546875" style="357" customWidth="1"/>
    <col min="7670" max="7670" width="17.28515625" style="357" customWidth="1"/>
    <col min="7671" max="7923" width="10.28515625" style="357"/>
    <col min="7924" max="7924" width="10.28515625" style="357" customWidth="1"/>
    <col min="7925" max="7925" width="75.85546875" style="357" customWidth="1"/>
    <col min="7926" max="7926" width="17.28515625" style="357" customWidth="1"/>
    <col min="7927" max="8179" width="10.28515625" style="357"/>
    <col min="8180" max="8180" width="10.28515625" style="357" customWidth="1"/>
    <col min="8181" max="8181" width="75.85546875" style="357" customWidth="1"/>
    <col min="8182" max="8182" width="17.28515625" style="357" customWidth="1"/>
    <col min="8183" max="8435" width="10.28515625" style="357"/>
    <col min="8436" max="8436" width="10.28515625" style="357" customWidth="1"/>
    <col min="8437" max="8437" width="75.85546875" style="357" customWidth="1"/>
    <col min="8438" max="8438" width="17.28515625" style="357" customWidth="1"/>
    <col min="8439" max="8691" width="10.28515625" style="357"/>
    <col min="8692" max="8692" width="10.28515625" style="357" customWidth="1"/>
    <col min="8693" max="8693" width="75.85546875" style="357" customWidth="1"/>
    <col min="8694" max="8694" width="17.28515625" style="357" customWidth="1"/>
    <col min="8695" max="8947" width="10.28515625" style="357"/>
    <col min="8948" max="8948" width="10.28515625" style="357" customWidth="1"/>
    <col min="8949" max="8949" width="75.85546875" style="357" customWidth="1"/>
    <col min="8950" max="8950" width="17.28515625" style="357" customWidth="1"/>
    <col min="8951" max="9203" width="10.28515625" style="357"/>
    <col min="9204" max="9204" width="10.28515625" style="357" customWidth="1"/>
    <col min="9205" max="9205" width="75.85546875" style="357" customWidth="1"/>
    <col min="9206" max="9206" width="17.28515625" style="357" customWidth="1"/>
    <col min="9207" max="9459" width="10.28515625" style="357"/>
    <col min="9460" max="9460" width="10.28515625" style="357" customWidth="1"/>
    <col min="9461" max="9461" width="75.85546875" style="357" customWidth="1"/>
    <col min="9462" max="9462" width="17.28515625" style="357" customWidth="1"/>
    <col min="9463" max="9715" width="10.28515625" style="357"/>
    <col min="9716" max="9716" width="10.28515625" style="357" customWidth="1"/>
    <col min="9717" max="9717" width="75.85546875" style="357" customWidth="1"/>
    <col min="9718" max="9718" width="17.28515625" style="357" customWidth="1"/>
    <col min="9719" max="9971" width="10.28515625" style="357"/>
    <col min="9972" max="9972" width="10.28515625" style="357" customWidth="1"/>
    <col min="9973" max="9973" width="75.85546875" style="357" customWidth="1"/>
    <col min="9974" max="9974" width="17.28515625" style="357" customWidth="1"/>
    <col min="9975" max="10227" width="10.28515625" style="357"/>
    <col min="10228" max="10228" width="10.28515625" style="357" customWidth="1"/>
    <col min="10229" max="10229" width="75.85546875" style="357" customWidth="1"/>
    <col min="10230" max="10230" width="17.28515625" style="357" customWidth="1"/>
    <col min="10231" max="10483" width="10.28515625" style="357"/>
    <col min="10484" max="10484" width="10.28515625" style="357" customWidth="1"/>
    <col min="10485" max="10485" width="75.85546875" style="357" customWidth="1"/>
    <col min="10486" max="10486" width="17.28515625" style="357" customWidth="1"/>
    <col min="10487" max="10739" width="10.28515625" style="357"/>
    <col min="10740" max="10740" width="10.28515625" style="357" customWidth="1"/>
    <col min="10741" max="10741" width="75.85546875" style="357" customWidth="1"/>
    <col min="10742" max="10742" width="17.28515625" style="357" customWidth="1"/>
    <col min="10743" max="10995" width="10.28515625" style="357"/>
    <col min="10996" max="10996" width="10.28515625" style="357" customWidth="1"/>
    <col min="10997" max="10997" width="75.85546875" style="357" customWidth="1"/>
    <col min="10998" max="10998" width="17.28515625" style="357" customWidth="1"/>
    <col min="10999" max="11251" width="10.28515625" style="357"/>
    <col min="11252" max="11252" width="10.28515625" style="357" customWidth="1"/>
    <col min="11253" max="11253" width="75.85546875" style="357" customWidth="1"/>
    <col min="11254" max="11254" width="17.28515625" style="357" customWidth="1"/>
    <col min="11255" max="11507" width="10.28515625" style="357"/>
    <col min="11508" max="11508" width="10.28515625" style="357" customWidth="1"/>
    <col min="11509" max="11509" width="75.85546875" style="357" customWidth="1"/>
    <col min="11510" max="11510" width="17.28515625" style="357" customWidth="1"/>
    <col min="11511" max="11763" width="10.28515625" style="357"/>
    <col min="11764" max="11764" width="10.28515625" style="357" customWidth="1"/>
    <col min="11765" max="11765" width="75.85546875" style="357" customWidth="1"/>
    <col min="11766" max="11766" width="17.28515625" style="357" customWidth="1"/>
    <col min="11767" max="12019" width="10.28515625" style="357"/>
    <col min="12020" max="12020" width="10.28515625" style="357" customWidth="1"/>
    <col min="12021" max="12021" width="75.85546875" style="357" customWidth="1"/>
    <col min="12022" max="12022" width="17.28515625" style="357" customWidth="1"/>
    <col min="12023" max="12275" width="10.28515625" style="357"/>
    <col min="12276" max="12276" width="10.28515625" style="357" customWidth="1"/>
    <col min="12277" max="12277" width="75.85546875" style="357" customWidth="1"/>
    <col min="12278" max="12278" width="17.28515625" style="357" customWidth="1"/>
    <col min="12279" max="12531" width="10.28515625" style="357"/>
    <col min="12532" max="12532" width="10.28515625" style="357" customWidth="1"/>
    <col min="12533" max="12533" width="75.85546875" style="357" customWidth="1"/>
    <col min="12534" max="12534" width="17.28515625" style="357" customWidth="1"/>
    <col min="12535" max="12787" width="10.28515625" style="357"/>
    <col min="12788" max="12788" width="10.28515625" style="357" customWidth="1"/>
    <col min="12789" max="12789" width="75.85546875" style="357" customWidth="1"/>
    <col min="12790" max="12790" width="17.28515625" style="357" customWidth="1"/>
    <col min="12791" max="13043" width="10.28515625" style="357"/>
    <col min="13044" max="13044" width="10.28515625" style="357" customWidth="1"/>
    <col min="13045" max="13045" width="75.85546875" style="357" customWidth="1"/>
    <col min="13046" max="13046" width="17.28515625" style="357" customWidth="1"/>
    <col min="13047" max="13299" width="10.28515625" style="357"/>
    <col min="13300" max="13300" width="10.28515625" style="357" customWidth="1"/>
    <col min="13301" max="13301" width="75.85546875" style="357" customWidth="1"/>
    <col min="13302" max="13302" width="17.28515625" style="357" customWidth="1"/>
    <col min="13303" max="13555" width="10.28515625" style="357"/>
    <col min="13556" max="13556" width="10.28515625" style="357" customWidth="1"/>
    <col min="13557" max="13557" width="75.85546875" style="357" customWidth="1"/>
    <col min="13558" max="13558" width="17.28515625" style="357" customWidth="1"/>
    <col min="13559" max="13811" width="10.28515625" style="357"/>
    <col min="13812" max="13812" width="10.28515625" style="357" customWidth="1"/>
    <col min="13813" max="13813" width="75.85546875" style="357" customWidth="1"/>
    <col min="13814" max="13814" width="17.28515625" style="357" customWidth="1"/>
    <col min="13815" max="14067" width="10.28515625" style="357"/>
    <col min="14068" max="14068" width="10.28515625" style="357" customWidth="1"/>
    <col min="14069" max="14069" width="75.85546875" style="357" customWidth="1"/>
    <col min="14070" max="14070" width="17.28515625" style="357" customWidth="1"/>
    <col min="14071" max="14323" width="10.28515625" style="357"/>
    <col min="14324" max="14324" width="10.28515625" style="357" customWidth="1"/>
    <col min="14325" max="14325" width="75.85546875" style="357" customWidth="1"/>
    <col min="14326" max="14326" width="17.28515625" style="357" customWidth="1"/>
    <col min="14327" max="14579" width="10.28515625" style="357"/>
    <col min="14580" max="14580" width="10.28515625" style="357" customWidth="1"/>
    <col min="14581" max="14581" width="75.85546875" style="357" customWidth="1"/>
    <col min="14582" max="14582" width="17.28515625" style="357" customWidth="1"/>
    <col min="14583" max="14835" width="10.28515625" style="357"/>
    <col min="14836" max="14836" width="10.28515625" style="357" customWidth="1"/>
    <col min="14837" max="14837" width="75.85546875" style="357" customWidth="1"/>
    <col min="14838" max="14838" width="17.28515625" style="357" customWidth="1"/>
    <col min="14839" max="15091" width="10.28515625" style="357"/>
    <col min="15092" max="15092" width="10.28515625" style="357" customWidth="1"/>
    <col min="15093" max="15093" width="75.85546875" style="357" customWidth="1"/>
    <col min="15094" max="15094" width="17.28515625" style="357" customWidth="1"/>
    <col min="15095" max="15347" width="10.28515625" style="357"/>
    <col min="15348" max="15348" width="10.28515625" style="357" customWidth="1"/>
    <col min="15349" max="15349" width="75.85546875" style="357" customWidth="1"/>
    <col min="15350" max="15350" width="17.28515625" style="357" customWidth="1"/>
    <col min="15351" max="15603" width="10.28515625" style="357"/>
    <col min="15604" max="15604" width="10.28515625" style="357" customWidth="1"/>
    <col min="15605" max="15605" width="75.85546875" style="357" customWidth="1"/>
    <col min="15606" max="15606" width="17.28515625" style="357" customWidth="1"/>
    <col min="15607" max="15859" width="10.28515625" style="357"/>
    <col min="15860" max="15860" width="10.28515625" style="357" customWidth="1"/>
    <col min="15861" max="15861" width="75.85546875" style="357" customWidth="1"/>
    <col min="15862" max="15862" width="17.28515625" style="357" customWidth="1"/>
    <col min="15863" max="16115" width="10.28515625" style="357"/>
    <col min="16116" max="16116" width="10.28515625" style="357" customWidth="1"/>
    <col min="16117" max="16117" width="75.85546875" style="357" customWidth="1"/>
    <col min="16118" max="16118" width="17.28515625" style="357" customWidth="1"/>
    <col min="16119" max="16384" width="10.28515625" style="357"/>
  </cols>
  <sheetData>
    <row r="1" spans="1:3" ht="20.25">
      <c r="A1" s="356" t="s">
        <v>219</v>
      </c>
    </row>
    <row r="2" spans="1:3" ht="19.5" customHeight="1">
      <c r="A2" s="637" t="s">
        <v>161</v>
      </c>
      <c r="B2" s="637"/>
      <c r="C2" s="637"/>
    </row>
    <row r="3" spans="1:3" ht="19.5" customHeight="1">
      <c r="A3" s="637" t="s">
        <v>212</v>
      </c>
      <c r="B3" s="637"/>
      <c r="C3" s="637"/>
    </row>
    <row r="5" spans="1:3" ht="33" customHeight="1">
      <c r="A5" s="638" t="s">
        <v>207</v>
      </c>
      <c r="B5" s="638"/>
      <c r="C5" s="638"/>
    </row>
    <row r="6" spans="1:3" ht="15">
      <c r="A6" s="639"/>
      <c r="B6" s="639"/>
      <c r="C6" s="359"/>
    </row>
    <row r="7" spans="1:3" s="363" customFormat="1" ht="31.5">
      <c r="A7" s="360" t="s">
        <v>66</v>
      </c>
      <c r="B7" s="361" t="s">
        <v>138</v>
      </c>
      <c r="C7" s="362" t="s">
        <v>139</v>
      </c>
    </row>
    <row r="8" spans="1:3" ht="31.5" customHeight="1">
      <c r="A8" s="644">
        <v>156</v>
      </c>
      <c r="B8" s="649" t="s">
        <v>202</v>
      </c>
      <c r="C8" s="657">
        <f>SUM(C9:C17)</f>
        <v>28</v>
      </c>
    </row>
    <row r="9" spans="1:3" ht="18" hidden="1">
      <c r="A9" s="645"/>
      <c r="B9" s="441" t="s">
        <v>166</v>
      </c>
      <c r="C9" s="658">
        <v>6</v>
      </c>
    </row>
    <row r="10" spans="1:3" ht="18" hidden="1">
      <c r="A10" s="645"/>
      <c r="B10" s="441" t="s">
        <v>167</v>
      </c>
      <c r="C10" s="659">
        <v>5</v>
      </c>
    </row>
    <row r="11" spans="1:3" ht="18" hidden="1">
      <c r="A11" s="645"/>
      <c r="B11" s="441" t="s">
        <v>168</v>
      </c>
      <c r="C11" s="659">
        <v>8</v>
      </c>
    </row>
    <row r="12" spans="1:3" ht="18" hidden="1">
      <c r="A12" s="645"/>
      <c r="B12" s="441" t="s">
        <v>169</v>
      </c>
      <c r="C12" s="659">
        <v>8</v>
      </c>
    </row>
    <row r="13" spans="1:3" ht="18" hidden="1">
      <c r="A13" s="645"/>
      <c r="B13" s="441" t="s">
        <v>170</v>
      </c>
      <c r="C13" s="659">
        <v>1</v>
      </c>
    </row>
    <row r="14" spans="1:3" ht="18" hidden="1">
      <c r="A14" s="645"/>
      <c r="B14" s="441" t="s">
        <v>171</v>
      </c>
      <c r="C14" s="659">
        <v>1</v>
      </c>
    </row>
    <row r="15" spans="1:3" ht="18" hidden="1">
      <c r="A15" s="645"/>
      <c r="B15" s="441" t="s">
        <v>172</v>
      </c>
      <c r="C15" s="659">
        <v>4</v>
      </c>
    </row>
    <row r="16" spans="1:3" ht="18" hidden="1">
      <c r="A16" s="645"/>
      <c r="B16" s="442" t="s">
        <v>177</v>
      </c>
      <c r="C16" s="659">
        <v>-1</v>
      </c>
    </row>
    <row r="17" spans="1:3" ht="18" hidden="1">
      <c r="A17" s="645"/>
      <c r="B17" s="443" t="s">
        <v>178</v>
      </c>
      <c r="C17" s="660">
        <v>-4</v>
      </c>
    </row>
    <row r="18" spans="1:3" ht="33" customHeight="1">
      <c r="A18" s="645"/>
      <c r="B18" s="649" t="s">
        <v>213</v>
      </c>
      <c r="C18" s="657">
        <f>SUM(C19:C22)</f>
        <v>4</v>
      </c>
    </row>
    <row r="19" spans="1:3" ht="18" hidden="1">
      <c r="A19" s="645"/>
      <c r="B19" s="441" t="s">
        <v>173</v>
      </c>
      <c r="C19" s="659">
        <v>1</v>
      </c>
    </row>
    <row r="20" spans="1:3" ht="18" hidden="1">
      <c r="A20" s="645"/>
      <c r="B20" s="441" t="s">
        <v>174</v>
      </c>
      <c r="C20" s="659">
        <v>1</v>
      </c>
    </row>
    <row r="21" spans="1:3" ht="18" hidden="1">
      <c r="A21" s="645"/>
      <c r="B21" s="442" t="s">
        <v>175</v>
      </c>
      <c r="C21" s="659">
        <v>1</v>
      </c>
    </row>
    <row r="22" spans="1:3" ht="18" hidden="1">
      <c r="A22" s="645"/>
      <c r="B22" s="443" t="s">
        <v>176</v>
      </c>
      <c r="C22" s="660">
        <v>1</v>
      </c>
    </row>
    <row r="23" spans="1:3" s="364" customFormat="1" ht="39" customHeight="1">
      <c r="A23" s="645"/>
      <c r="B23" s="651" t="s">
        <v>218</v>
      </c>
      <c r="C23" s="657">
        <f>SUM(C24:C26)</f>
        <v>-13</v>
      </c>
    </row>
    <row r="24" spans="1:3" ht="18" hidden="1">
      <c r="A24" s="645"/>
      <c r="B24" s="441" t="s">
        <v>204</v>
      </c>
      <c r="C24" s="659">
        <v>-9</v>
      </c>
    </row>
    <row r="25" spans="1:3" ht="18" hidden="1">
      <c r="A25" s="645"/>
      <c r="B25" s="482" t="s">
        <v>179</v>
      </c>
      <c r="C25" s="659">
        <v>-1</v>
      </c>
    </row>
    <row r="26" spans="1:3" ht="18" hidden="1">
      <c r="A26" s="646"/>
      <c r="B26" s="443" t="s">
        <v>180</v>
      </c>
      <c r="C26" s="660">
        <v>-3</v>
      </c>
    </row>
    <row r="27" spans="1:3" ht="30" customHeight="1">
      <c r="A27" s="666" t="s">
        <v>208</v>
      </c>
      <c r="B27" s="667"/>
      <c r="C27" s="668">
        <f>C23+C18+C8</f>
        <v>19</v>
      </c>
    </row>
    <row r="28" spans="1:3" s="364" customFormat="1" ht="24.75" customHeight="1">
      <c r="A28" s="642">
        <v>218</v>
      </c>
      <c r="B28" s="649" t="s">
        <v>182</v>
      </c>
      <c r="C28" s="657">
        <f>SUM(C29:C29)</f>
        <v>-35</v>
      </c>
    </row>
    <row r="29" spans="1:3" ht="18" hidden="1">
      <c r="A29" s="643"/>
      <c r="B29" s="365" t="s">
        <v>189</v>
      </c>
      <c r="C29" s="659">
        <v>-35</v>
      </c>
    </row>
    <row r="30" spans="1:3" ht="24" customHeight="1">
      <c r="A30" s="643"/>
      <c r="B30" s="649" t="s">
        <v>214</v>
      </c>
      <c r="C30" s="657">
        <f>C31</f>
        <v>-1</v>
      </c>
    </row>
    <row r="31" spans="1:3" ht="0.75" customHeight="1">
      <c r="A31" s="643"/>
      <c r="B31" s="365" t="s">
        <v>186</v>
      </c>
      <c r="C31" s="659">
        <v>-1</v>
      </c>
    </row>
    <row r="32" spans="1:3" ht="19.5" customHeight="1">
      <c r="A32" s="643"/>
      <c r="B32" s="649" t="s">
        <v>153</v>
      </c>
      <c r="C32" s="657">
        <f>C34+C35+C36+C37+C33</f>
        <v>1</v>
      </c>
    </row>
    <row r="33" spans="1:4" ht="25.5" hidden="1">
      <c r="A33" s="643"/>
      <c r="B33" s="483" t="s">
        <v>185</v>
      </c>
      <c r="C33" s="658">
        <v>-1</v>
      </c>
    </row>
    <row r="34" spans="1:4" ht="25.5" hidden="1">
      <c r="A34" s="643"/>
      <c r="B34" s="365" t="s">
        <v>184</v>
      </c>
      <c r="C34" s="659">
        <v>-1</v>
      </c>
    </row>
    <row r="35" spans="1:4" ht="18" hidden="1">
      <c r="A35" s="643"/>
      <c r="B35" s="365" t="s">
        <v>183</v>
      </c>
      <c r="C35" s="659">
        <v>1</v>
      </c>
    </row>
    <row r="36" spans="1:4" ht="18" hidden="1">
      <c r="A36" s="643"/>
      <c r="B36" s="365" t="s">
        <v>188</v>
      </c>
      <c r="C36" s="659">
        <v>1</v>
      </c>
    </row>
    <row r="37" spans="1:4" ht="18" hidden="1">
      <c r="A37" s="643"/>
      <c r="B37" s="445" t="s">
        <v>203</v>
      </c>
      <c r="C37" s="660">
        <v>1</v>
      </c>
    </row>
    <row r="38" spans="1:4" ht="27.75" customHeight="1">
      <c r="A38" s="666" t="s">
        <v>209</v>
      </c>
      <c r="B38" s="669"/>
      <c r="C38" s="668">
        <f>+C28+C30+C32</f>
        <v>-35</v>
      </c>
    </row>
    <row r="39" spans="1:4" ht="26.25" customHeight="1">
      <c r="A39" s="647">
        <v>302</v>
      </c>
      <c r="B39" s="649" t="s">
        <v>214</v>
      </c>
      <c r="C39" s="657">
        <f>C40</f>
        <v>-1</v>
      </c>
    </row>
    <row r="40" spans="1:4" ht="0.75" customHeight="1">
      <c r="A40" s="648"/>
      <c r="B40" s="445" t="s">
        <v>187</v>
      </c>
      <c r="C40" s="660">
        <v>-1</v>
      </c>
      <c r="D40" s="367"/>
    </row>
    <row r="41" spans="1:4" ht="26.25" customHeight="1">
      <c r="A41" s="666" t="s">
        <v>181</v>
      </c>
      <c r="B41" s="669"/>
      <c r="C41" s="668">
        <f>C39</f>
        <v>-1</v>
      </c>
    </row>
    <row r="42" spans="1:4" ht="18">
      <c r="A42" s="366"/>
      <c r="B42" s="366"/>
      <c r="C42" s="652"/>
      <c r="D42" s="367"/>
    </row>
    <row r="43" spans="1:4" ht="18">
      <c r="A43" s="366"/>
      <c r="B43" s="366"/>
      <c r="C43" s="653"/>
    </row>
    <row r="44" spans="1:4" ht="42" customHeight="1">
      <c r="A44" s="671" t="s">
        <v>220</v>
      </c>
      <c r="B44" s="672"/>
      <c r="C44" s="670">
        <f>C41+C38+C27</f>
        <v>-17</v>
      </c>
    </row>
    <row r="45" spans="1:4" ht="42" customHeight="1">
      <c r="A45" s="591"/>
      <c r="B45" s="591"/>
      <c r="C45" s="654"/>
    </row>
    <row r="46" spans="1:4" ht="15" hidden="1">
      <c r="A46" s="368"/>
      <c r="B46" s="368"/>
      <c r="C46" s="655"/>
    </row>
    <row r="47" spans="1:4" ht="31.5" hidden="1">
      <c r="A47" s="588" t="s">
        <v>66</v>
      </c>
      <c r="B47" s="590" t="s">
        <v>138</v>
      </c>
      <c r="C47" s="589" t="s">
        <v>67</v>
      </c>
    </row>
    <row r="48" spans="1:4" ht="18" hidden="1">
      <c r="B48" s="571" t="s">
        <v>68</v>
      </c>
      <c r="C48" s="572">
        <f>SUM(C49:C54)</f>
        <v>39</v>
      </c>
    </row>
    <row r="49" spans="1:3" ht="18">
      <c r="A49" s="640">
        <v>134</v>
      </c>
      <c r="B49" s="649" t="s">
        <v>182</v>
      </c>
      <c r="C49" s="657">
        <v>35</v>
      </c>
    </row>
    <row r="50" spans="1:3" ht="31.5">
      <c r="A50" s="641"/>
      <c r="B50" s="650" t="s">
        <v>216</v>
      </c>
      <c r="C50" s="657">
        <v>11</v>
      </c>
    </row>
    <row r="51" spans="1:3" ht="18">
      <c r="A51" s="641"/>
      <c r="B51" s="649" t="s">
        <v>215</v>
      </c>
      <c r="C51" s="657">
        <v>-1</v>
      </c>
    </row>
    <row r="52" spans="1:3" ht="31.5">
      <c r="A52" s="641"/>
      <c r="B52" s="649" t="s">
        <v>217</v>
      </c>
      <c r="C52" s="657">
        <v>-6</v>
      </c>
    </row>
    <row r="53" spans="1:3" ht="18" hidden="1" customHeight="1">
      <c r="A53" s="596"/>
      <c r="B53" s="312"/>
      <c r="C53" s="661"/>
    </row>
    <row r="54" spans="1:3" ht="18" hidden="1" customHeight="1">
      <c r="A54" s="596"/>
      <c r="B54" s="314"/>
      <c r="C54" s="662"/>
    </row>
    <row r="55" spans="1:3" ht="18" hidden="1" customHeight="1">
      <c r="A55" s="596"/>
      <c r="B55" s="573" t="s">
        <v>69</v>
      </c>
      <c r="C55" s="663">
        <f>SUM(C56:C57)</f>
        <v>0</v>
      </c>
    </row>
    <row r="56" spans="1:3" ht="18" hidden="1" customHeight="1">
      <c r="A56" s="596"/>
      <c r="B56" s="574"/>
      <c r="C56" s="662"/>
    </row>
    <row r="57" spans="1:3" ht="18" hidden="1" customHeight="1">
      <c r="A57" s="597"/>
      <c r="B57" s="313"/>
      <c r="C57" s="664"/>
    </row>
    <row r="58" spans="1:3" ht="18">
      <c r="A58" s="666" t="s">
        <v>70</v>
      </c>
      <c r="B58" s="669"/>
      <c r="C58" s="668">
        <f>C48+C55</f>
        <v>39</v>
      </c>
    </row>
    <row r="59" spans="1:3" ht="18" hidden="1">
      <c r="A59" s="307"/>
      <c r="B59" s="308"/>
      <c r="C59" s="665"/>
    </row>
    <row r="60" spans="1:3" ht="18" hidden="1" customHeight="1">
      <c r="A60" s="594">
        <v>305</v>
      </c>
      <c r="B60" s="444" t="s">
        <v>68</v>
      </c>
      <c r="C60" s="657">
        <f>SUM(C61)</f>
        <v>2</v>
      </c>
    </row>
    <row r="61" spans="1:3" ht="31.5">
      <c r="A61" s="595">
        <v>305</v>
      </c>
      <c r="B61" s="649" t="s">
        <v>205</v>
      </c>
      <c r="C61" s="657">
        <v>2</v>
      </c>
    </row>
    <row r="62" spans="1:3" ht="18">
      <c r="A62" s="666" t="s">
        <v>123</v>
      </c>
      <c r="B62" s="669"/>
      <c r="C62" s="670">
        <f>SUM(C60)</f>
        <v>2</v>
      </c>
    </row>
    <row r="63" spans="1:3" ht="15">
      <c r="A63" s="89"/>
      <c r="B63" s="89"/>
      <c r="C63" s="90"/>
    </row>
    <row r="64" spans="1:3" ht="18" hidden="1">
      <c r="A64" s="315" t="s">
        <v>124</v>
      </c>
      <c r="B64" s="575"/>
      <c r="C64" s="576">
        <f>C48+C60</f>
        <v>41</v>
      </c>
    </row>
    <row r="65" spans="1:3" ht="18" hidden="1">
      <c r="A65" s="316" t="s">
        <v>125</v>
      </c>
      <c r="B65" s="577"/>
      <c r="C65" s="656">
        <f>C55</f>
        <v>0</v>
      </c>
    </row>
    <row r="66" spans="1:3" ht="18">
      <c r="A66" s="666" t="s">
        <v>126</v>
      </c>
      <c r="B66" s="669"/>
      <c r="C66" s="670">
        <f>SUM(C64:C65)</f>
        <v>41</v>
      </c>
    </row>
  </sheetData>
  <mergeCells count="9">
    <mergeCell ref="A2:C2"/>
    <mergeCell ref="A3:C3"/>
    <mergeCell ref="A5:C5"/>
    <mergeCell ref="A6:B6"/>
    <mergeCell ref="A49:A52"/>
    <mergeCell ref="A28:A37"/>
    <mergeCell ref="A44:B44"/>
    <mergeCell ref="A8:A26"/>
    <mergeCell ref="A39:A40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  <headerFooter>
    <oddHeader>&amp;LSG/SAFI1&amp;R&amp;D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CTM TAB 1-1</vt:lpstr>
      <vt:lpstr>tab 1-2</vt:lpstr>
      <vt:lpstr>CTM TAB 2-1</vt:lpstr>
      <vt:lpstr>CTM TAB 2-2</vt:lpstr>
      <vt:lpstr> CTM TAB 3-1</vt:lpstr>
      <vt:lpstr>CTM TAB 3-2</vt:lpstr>
      <vt:lpstr>CTM TAB 3-3 </vt:lpstr>
      <vt:lpstr>CTM TAB 4</vt:lpstr>
      <vt:lpstr>' CTM TAB 3-1'!Zone_d_impression</vt:lpstr>
      <vt:lpstr>'CTM TAB 2-1'!Zone_d_impression</vt:lpstr>
      <vt:lpstr>'CTM TAB 3-2'!Zone_d_impression</vt:lpstr>
      <vt:lpstr>'CTM TAB 3-3 '!Zone_d_impression</vt:lpstr>
      <vt:lpstr>'CTM TAB 4'!Zone_d_impression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DENOMME Evelyne</dc:creator>
  <cp:lastModifiedBy>BRESSON Caroline</cp:lastModifiedBy>
  <cp:lastPrinted>2015-10-06T11:03:52Z</cp:lastPrinted>
  <dcterms:created xsi:type="dcterms:W3CDTF">2014-09-09T13:05:01Z</dcterms:created>
  <dcterms:modified xsi:type="dcterms:W3CDTF">2015-10-06T11:04:04Z</dcterms:modified>
</cp:coreProperties>
</file>